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46" yWindow="65446" windowWidth="19380" windowHeight="10380" activeTab="0"/>
  </bookViews>
  <sheets>
    <sheet name="Zadanie" sheetId="5" r:id="rId1"/>
    <sheet name="Figury" sheetId="6" r:id="rId2"/>
  </sheets>
  <definedNames>
    <definedName name="fakt1R">#REF!</definedName>
    <definedName name="_xlnm.Print_Area" localSheetId="1">'Figury'!$A:$D</definedName>
    <definedName name="_xlnm.Print_Area" localSheetId="0">'Zadanie'!$A:$O</definedName>
    <definedName name="_xlnm.Print_Titles" localSheetId="0">'Zadanie'!$8:$10</definedName>
    <definedName name="_xlnm.Print_Titles" localSheetId="1">'Figury'!$8:$10</definedName>
  </definedNames>
  <calcPr calcId="191029"/>
  <extLst/>
</workbook>
</file>

<file path=xl/sharedStrings.xml><?xml version="1.0" encoding="utf-8"?>
<sst xmlns="http://schemas.openxmlformats.org/spreadsheetml/2006/main" count="2030" uniqueCount="725">
  <si>
    <t>a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</si>
  <si>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</si>
  <si>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</si>
  <si>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</si>
  <si>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</si>
  <si>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</si>
  <si>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</si>
  <si>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</si>
  <si>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</si>
  <si>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</si>
  <si>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</si>
  <si>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</si>
  <si>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</si>
  <si>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</si>
  <si>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</si>
  <si>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</si>
  <si>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</si>
  <si>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</si>
  <si>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</si>
  <si>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</si>
  <si>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</si>
  <si>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</si>
  <si>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</si>
  <si>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</si>
  <si>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</si>
  <si>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</si>
  <si>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</si>
  <si>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</si>
  <si>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</si>
  <si>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</si>
  <si>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</si>
  <si>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</si>
  <si>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</si>
  <si>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</si>
  <si>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</si>
  <si>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</si>
  <si>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</si>
  <si>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</si>
  <si>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</si>
  <si>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</si>
  <si>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</si>
  <si>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</si>
  <si>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</si>
  <si>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</si>
  <si>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</si>
  <si>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</si>
  <si>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</si>
  <si>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</si>
  <si>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</si>
  <si>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</si>
  <si>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</si>
  <si>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</si>
  <si>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</si>
  <si>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</si>
  <si>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</si>
  <si>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</si>
  <si>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</si>
  <si>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</si>
  <si>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</si>
  <si>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</si>
  <si>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</si>
  <si>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</si>
  <si>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</si>
  <si>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</si>
  <si>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</si>
  <si>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</si>
  <si>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</si>
  <si>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</si>
  <si>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</si>
  <si>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</si>
  <si>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</si>
  <si>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Pamiatkový úrad SR </t>
  </si>
  <si>
    <t xml:space="preserve">Spracoval:                                         </t>
  </si>
  <si>
    <t xml:space="preserve">Projektant: Ing. arch. Peter Nižňanský </t>
  </si>
  <si>
    <t xml:space="preserve">JKSO : </t>
  </si>
  <si>
    <t>Dátum: 12.05.2020</t>
  </si>
  <si>
    <t>Stavba : Adaptácia obj. na Laskomerského ul. v B.Š. pre potreby PÚ SR</t>
  </si>
  <si>
    <t>Objekt : SO1 - Objekt Pro Monumenta</t>
  </si>
  <si>
    <t>Časť : Hlavný objekt - upravený</t>
  </si>
  <si>
    <t>Ivaničová-PADMA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</si>
  <si>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</si>
  <si>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</si>
  <si>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</si>
  <si>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</si>
  <si>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</si>
  <si>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</si>
  <si>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</si>
  <si>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132211101</t>
  </si>
  <si>
    <t>Hĺbenie rýh šírka do 60 cm v hornine 3 ručne (íl)</t>
  </si>
  <si>
    <t>m3</t>
  </si>
  <si>
    <t xml:space="preserve">                    </t>
  </si>
  <si>
    <t>13221-1101</t>
  </si>
  <si>
    <t>45.11.21</t>
  </si>
  <si>
    <t>EK</t>
  </si>
  <si>
    <t>S</t>
  </si>
  <si>
    <t>133201101</t>
  </si>
  <si>
    <t>Hĺbenie šachiet a rýh v horn. tr. 3 do 100 m3 (ZTI)</t>
  </si>
  <si>
    <t>13320-1101</t>
  </si>
  <si>
    <t>001</t>
  </si>
  <si>
    <t>139711101</t>
  </si>
  <si>
    <t>Výkopy v uzavretých priestoroch v horn. tr. 1-4 (pod komín)</t>
  </si>
  <si>
    <t>13971-1101</t>
  </si>
  <si>
    <t>162201101</t>
  </si>
  <si>
    <t>Vodorovné premiestnenie výkopu do 20 m horn. tr. 1-4</t>
  </si>
  <si>
    <t>16220-1101</t>
  </si>
  <si>
    <t>45.11.24</t>
  </si>
  <si>
    <t>162701105</t>
  </si>
  <si>
    <t>Vodorovné premiestnenie výkopu do 10000 m horn. tr. 1-4</t>
  </si>
  <si>
    <t>16270-1105</t>
  </si>
  <si>
    <t>175101101</t>
  </si>
  <si>
    <t>Obsyp potrubia bez prehodenia sypaniny</t>
  </si>
  <si>
    <t>17510-1101</t>
  </si>
  <si>
    <t>175101109</t>
  </si>
  <si>
    <t>Obsyp potrubia príplatok za prehodenie sypaniny</t>
  </si>
  <si>
    <t>17510-1109</t>
  </si>
  <si>
    <t>MAT</t>
  </si>
  <si>
    <t>583313460</t>
  </si>
  <si>
    <t>Kamenivo na lôžko a obsyp potrubia 0-4</t>
  </si>
  <si>
    <t>t</t>
  </si>
  <si>
    <t>14.21.12</t>
  </si>
  <si>
    <t>EZ</t>
  </si>
  <si>
    <t xml:space="preserve">1 - ZEMNE PRÁCE  spolu: </t>
  </si>
  <si>
    <t>3 - ZVISLÉ A KOMPLETNÉ KONŠTRUKCIE</t>
  </si>
  <si>
    <t>014</t>
  </si>
  <si>
    <t>310238211</t>
  </si>
  <si>
    <t>Zamurovanie otvoru do 1 m2 pórobet. v murive akejkoľvek hr. na maltu MVC</t>
  </si>
  <si>
    <t>31023-8211</t>
  </si>
  <si>
    <t>45.25.50</t>
  </si>
  <si>
    <t>310239211</t>
  </si>
  <si>
    <t>Zamurovanie otvoru do 4 m2 pórorbet. v murive akejkoľvek hr. na maltu MVC</t>
  </si>
  <si>
    <t>31023-9211</t>
  </si>
  <si>
    <t>"105" 0,55 =   0,550</t>
  </si>
  <si>
    <t>011</t>
  </si>
  <si>
    <t>311272336</t>
  </si>
  <si>
    <t>Murivo presné porobet tvárnice hr. 300mm (208)</t>
  </si>
  <si>
    <t>31127-2336</t>
  </si>
  <si>
    <t>314276700</t>
  </si>
  <si>
    <t>Komín pre plyn. kond. kotol priemer 80mm výška 8m na komplet</t>
  </si>
  <si>
    <t>kus</t>
  </si>
  <si>
    <t>31427-6700</t>
  </si>
  <si>
    <t>317142324</t>
  </si>
  <si>
    <t>Preklady nenosné pórobet. 1250x100x250 mm (202-204)</t>
  </si>
  <si>
    <t>31714-2324</t>
  </si>
  <si>
    <t>317161111</t>
  </si>
  <si>
    <t>Preklady keramické 120/65/1000 mm (102)</t>
  </si>
  <si>
    <t>31716-1111</t>
  </si>
  <si>
    <t>317161130</t>
  </si>
  <si>
    <t>Preklady keramické 238/80/1000 mm (204)</t>
  </si>
  <si>
    <t>31716-1130</t>
  </si>
  <si>
    <t>317161131</t>
  </si>
  <si>
    <t>Preklady keramické 238/80/1250 mm (204)</t>
  </si>
  <si>
    <t>31716-1131</t>
  </si>
  <si>
    <t>317161132</t>
  </si>
  <si>
    <t>Preklady keramické 238/80/1500 mm (201)</t>
  </si>
  <si>
    <t>31716-1132</t>
  </si>
  <si>
    <t>317321411</t>
  </si>
  <si>
    <t>Preklady zo železobetónu tr. C20/25 (206)</t>
  </si>
  <si>
    <t>31732-1411</t>
  </si>
  <si>
    <t>45.25.32</t>
  </si>
  <si>
    <t>317351107</t>
  </si>
  <si>
    <t>Debnenie prekladov s podper. konštr. do 4m zhotovenie</t>
  </si>
  <si>
    <t>m2</t>
  </si>
  <si>
    <t>31735-1107</t>
  </si>
  <si>
    <t>"206" 2,8+"208" 0,9 =   3,700</t>
  </si>
  <si>
    <t>317351108</t>
  </si>
  <si>
    <t>Debnenie prekladov s podper. konštr. do 4m odstránenie</t>
  </si>
  <si>
    <t>31735-1108</t>
  </si>
  <si>
    <t>317361821</t>
  </si>
  <si>
    <t>Výstuž prekladov, ríms BSt 500 (10505)</t>
  </si>
  <si>
    <t>31736-1821</t>
  </si>
  <si>
    <t>342272336</t>
  </si>
  <si>
    <t>Priečky pórobet. hr.100mm</t>
  </si>
  <si>
    <t>34227-2336</t>
  </si>
  <si>
    <t>"105" 3,3*2,3 =   7,590</t>
  </si>
  <si>
    <t>"202-204" (2,78+1,8+1,78+2)*2,72-1,4*4 =   17,139</t>
  </si>
  <si>
    <t>"206" 0,6*2,65 =   1,590</t>
  </si>
  <si>
    <t>342272536</t>
  </si>
  <si>
    <t>Priečky pórobet. hr.150mm</t>
  </si>
  <si>
    <t>34227-2536</t>
  </si>
  <si>
    <t>"203+204" 1,6*2,72 =   4,352</t>
  </si>
  <si>
    <t xml:space="preserve">3 - ZVISLÉ A KOMPLETNÉ KONŠTRUKCIE  spolu: </t>
  </si>
  <si>
    <t>4 - VODOROVNÉ KONŠTRUKCIE</t>
  </si>
  <si>
    <t>417321515</t>
  </si>
  <si>
    <t>Stužujúce pásy a vence zo železobetónu tr. C20/25 (208)</t>
  </si>
  <si>
    <t>41732-1515</t>
  </si>
  <si>
    <t>417351115</t>
  </si>
  <si>
    <t>Debnenie stužujúcich pásov a vencov zhotovenie</t>
  </si>
  <si>
    <t>41735-1115</t>
  </si>
  <si>
    <t>417351116</t>
  </si>
  <si>
    <t>Debnenie stužujúcich pásov a vencov odstránenie</t>
  </si>
  <si>
    <t>41735-1116</t>
  </si>
  <si>
    <t>417361821</t>
  </si>
  <si>
    <t>Výstuž stužujúcich pásov, vencov BSt 500 (10505)</t>
  </si>
  <si>
    <t>41736-1821</t>
  </si>
  <si>
    <t>434311115</t>
  </si>
  <si>
    <t>Stupne dusané z betónu bez poteru, so zahladením povrchu tr. C16/20</t>
  </si>
  <si>
    <t>m</t>
  </si>
  <si>
    <t>43431-1115</t>
  </si>
  <si>
    <t>"103" 0,9+"104" 2 =   2,900</t>
  </si>
  <si>
    <t>434351141</t>
  </si>
  <si>
    <t>Debnenie stupňov priamočiarych zhotovenie</t>
  </si>
  <si>
    <t>43435-1141</t>
  </si>
  <si>
    <t>"103" 0,4+"104" 1 =   1,400</t>
  </si>
  <si>
    <t>434351142</t>
  </si>
  <si>
    <t>Debnenie stupňov priamočiarych odstránenie</t>
  </si>
  <si>
    <t>43435-1142</t>
  </si>
  <si>
    <t xml:space="preserve">4 - VODOROVNÉ KONŠTRUKCIE  spolu: </t>
  </si>
  <si>
    <t>6 - ÚPRAVY POVRCHOV, PODLAHY, VÝPLNE</t>
  </si>
  <si>
    <t>611404140</t>
  </si>
  <si>
    <t>Príprava podkladu pod omietky stropov, zvýšenie priľnavosti náterom</t>
  </si>
  <si>
    <t>61140-4140</t>
  </si>
  <si>
    <t xml:space="preserve">  .  .  </t>
  </si>
  <si>
    <t>611404273</t>
  </si>
  <si>
    <t>Stierka stropov vyrovnávacia strojne miešaná, nanášaná ručne hr.3mm</t>
  </si>
  <si>
    <t>61140-4273</t>
  </si>
  <si>
    <t>"101" 3,11+"102" 30,94+"103" 59,23+6,2*0,5*2+"104" 25,06+"105" 5,67+"106" 20,6 =   150,810</t>
  </si>
  <si>
    <t>"201" 51,85+"202" 3,77+"203" 3,88+"204" 5,77+"205" 8,63+"206" 51,21+"208" 2,92 =   128,030</t>
  </si>
  <si>
    <t>"209" 25,66+"210" 12,3+"211" 5,56 =   43,520</t>
  </si>
  <si>
    <t>611421211</t>
  </si>
  <si>
    <t>Oprava vápennej omietky stropov a klenieb hrubých 5-10%</t>
  </si>
  <si>
    <t>61142-1211</t>
  </si>
  <si>
    <t>45.41.10</t>
  </si>
  <si>
    <t>612421311</t>
  </si>
  <si>
    <t>Oprava vnútorných vápenných omietok stien hrubých 10-30%</t>
  </si>
  <si>
    <t>61242-1311</t>
  </si>
  <si>
    <t>612465115</t>
  </si>
  <si>
    <t>Príprava podkl. pod omietky vnút.stien, zvýš.priľna. náteru</t>
  </si>
  <si>
    <t>61246-5115</t>
  </si>
  <si>
    <t>612465136</t>
  </si>
  <si>
    <t>Vnútorná omietka stien MVC, ručné nanášanie, jadrová hr.1,5 cm</t>
  </si>
  <si>
    <t>61246-5136</t>
  </si>
  <si>
    <t>"104-komín" 3,1+"105-komín" 3,6+"205-komín" 1,7 =   8,400</t>
  </si>
  <si>
    <t>612465141</t>
  </si>
  <si>
    <t>Stierka vnútorných stien vyrovnávacia, strojne, ručne nanášaná hr.3mm</t>
  </si>
  <si>
    <t>61246-5141</t>
  </si>
  <si>
    <t>612481118</t>
  </si>
  <si>
    <t>Potiahnutie vnút. stien sklovláknitým pletivom vtlačeným do tmelu</t>
  </si>
  <si>
    <t>61248-1118</t>
  </si>
  <si>
    <t>"104" 10,5+"105" 10,5 =   21,000</t>
  </si>
  <si>
    <t>"202" (1,36+2,78)*2,72-(1,4*2+0,9*0,6)+(0,9+0,6)*2*0,25 =   8,671</t>
  </si>
  <si>
    <t>"203" (1,6+1,25*2+2+0,9)*2,72-1,4*3 =   14,840</t>
  </si>
  <si>
    <t>"204" (2,6+1,78*2+0,4+1)*2*2,72-(1,4*3+0,9*0,6+0,6*0,6)+(0,9+0,6*3)*2*0,25 =   37,376</t>
  </si>
  <si>
    <t>"206" 1,5*2+(0,6*4+0,1+0,25)*2,65 =   10,288</t>
  </si>
  <si>
    <t>"208" (1,21+2,48)*2*2,28-((1,15+1,58)*2+1,2*1,75)+1,15*0,31+(1,58+2*2)*0,25 =   11,018</t>
  </si>
  <si>
    <t>(1,2+1,75)*2*0,25 =   1,475</t>
  </si>
  <si>
    <t>"209" 1,5+"210" 2+"211" 1,5 =   5,000</t>
  </si>
  <si>
    <t>625000130</t>
  </si>
  <si>
    <t>Dodávka a montáž profil okenný,dverový dilatačný</t>
  </si>
  <si>
    <t>62500-0130</t>
  </si>
  <si>
    <t>625000210</t>
  </si>
  <si>
    <t>Dodávka a montáž lišta rohová (Al, PVC)so sieťkou</t>
  </si>
  <si>
    <t>62500-0210</t>
  </si>
  <si>
    <t>625991102</t>
  </si>
  <si>
    <t>Zatepl. vonk. stien omietka silikón. a min. vlna hr. 50mm (komíny)</t>
  </si>
  <si>
    <t>62599-1102</t>
  </si>
  <si>
    <t>6259912021</t>
  </si>
  <si>
    <t>Zatepl. vonk. stien omietka silikón. a XPS hr. 50 mm*</t>
  </si>
  <si>
    <t>62599-12021</t>
  </si>
  <si>
    <t>"JV" 9,3+"SV" 5,8+"SZ" 13,5+"JZ" 12,9 =   41,500</t>
  </si>
  <si>
    <t>625991207</t>
  </si>
  <si>
    <t>Zatepl. vonk. stien omietka such. zmesí a polystyrén hr.100 mm</t>
  </si>
  <si>
    <t>62599-1207</t>
  </si>
  <si>
    <t>"JV" 107,4+"SV" 66,8+"SZ" 82,4+"JZ" 48,4 =   305,000</t>
  </si>
  <si>
    <t>629993521</t>
  </si>
  <si>
    <t>Zatepl.vonk.ostenia šírka do300mm om.su.zm.-EPS70 hr.30mm</t>
  </si>
  <si>
    <t>62999-3521</t>
  </si>
  <si>
    <t>"JV" 62,2+"SV" 14,8+"SZ" 48,4+"JZ" 19,8 =   145,200</t>
  </si>
  <si>
    <t>631342132</t>
  </si>
  <si>
    <t>Mazanina z ekostyrénbetónu 500kg/m3- doplnenie podlahy</t>
  </si>
  <si>
    <t>63134-2132</t>
  </si>
  <si>
    <t>"104" 3,4+"105" 0,45+"201-204" 0,85+"211" 0,25 =   4,950</t>
  </si>
  <si>
    <t>631362161</t>
  </si>
  <si>
    <t>Výstuž betónových mazanín zo zvarovaných sietí Kari d drôtu 6mm, oko 10cm</t>
  </si>
  <si>
    <t>63136-2161</t>
  </si>
  <si>
    <t>632456231</t>
  </si>
  <si>
    <t>Poter pieskocem. stupňov 600 kg cem./m3 ocel. hladený hr. 3cm</t>
  </si>
  <si>
    <t>63245-6231</t>
  </si>
  <si>
    <t>"205" 8,05+"211" 5,56 =   13,610</t>
  </si>
  <si>
    <t>632459250</t>
  </si>
  <si>
    <t>Poter cementový zo suchých zmesi, hr. 50mm+penetr. náter</t>
  </si>
  <si>
    <t>63245-9250</t>
  </si>
  <si>
    <t>632477005</t>
  </si>
  <si>
    <t>Nivelačná stierka podlahová hrúbky 3mm+penetračný náter</t>
  </si>
  <si>
    <t>63247-7005</t>
  </si>
  <si>
    <t>"201" 51,85+"202" 3,77+"203" 3,88+"204" 5,77+"206" 51,21+"209" 25,66+"210" 12,3 =   154,440</t>
  </si>
  <si>
    <t xml:space="preserve">6 - ÚPRAVY POVRCHOV, PODLAHY, VÝPLNE  spolu: </t>
  </si>
  <si>
    <t>8 - RÚROVÉ VEDENIA</t>
  </si>
  <si>
    <t>893115151</t>
  </si>
  <si>
    <t>Šachta plastová domová pre vodomery 1600x1200 vr. poklopu a podkl. betónu*</t>
  </si>
  <si>
    <t>89311-5151</t>
  </si>
  <si>
    <t xml:space="preserve">8 - RÚROVÉ VEDENIA  spolu: </t>
  </si>
  <si>
    <t>94 - Lešenie a stavebné výťahy</t>
  </si>
  <si>
    <t>003</t>
  </si>
  <si>
    <t>941955001</t>
  </si>
  <si>
    <t>Lešenie ľahké prac. pomocné výš. podlahy do 1,2 m</t>
  </si>
  <si>
    <t>94195-5001</t>
  </si>
  <si>
    <t>45.25.10</t>
  </si>
  <si>
    <t>"1NP" 148,2+"2NP" 179 =   327,200</t>
  </si>
  <si>
    <t>941955102</t>
  </si>
  <si>
    <t>Lešenie ľahké prac. pomocné v schodisku výš. do 3,5 m</t>
  </si>
  <si>
    <t>94195-5102</t>
  </si>
  <si>
    <t xml:space="preserve">94 - Lešenie a stavebné výťahy  spolu: </t>
  </si>
  <si>
    <t>95 - Rôzne dok.práce a práce na poz</t>
  </si>
  <si>
    <t>952901111</t>
  </si>
  <si>
    <t>Vyčistenie budov byt. alebo občian. výstavby pri výške podlažia do 4 m</t>
  </si>
  <si>
    <t>95290-1111</t>
  </si>
  <si>
    <t>45.45.13</t>
  </si>
  <si>
    <t>"1NP" 148,2+"2NP" 184,96 =   333,160</t>
  </si>
  <si>
    <t>953942425</t>
  </si>
  <si>
    <t>M+D oceľ. poklop na exist. šachtu 60x60cm (104)</t>
  </si>
  <si>
    <t>95394-2425</t>
  </si>
  <si>
    <t>953945103</t>
  </si>
  <si>
    <t>Profil soklový hliníkový Sl 5</t>
  </si>
  <si>
    <t>95394-5103</t>
  </si>
  <si>
    <t>953945107</t>
  </si>
  <si>
    <t>Profil soklový hliníkový Sl 10</t>
  </si>
  <si>
    <t>95394-5107</t>
  </si>
  <si>
    <t xml:space="preserve">95 - Rôzne dok.práce a práce na poz  spolu: </t>
  </si>
  <si>
    <t>96 - Búranie konstrukcií</t>
  </si>
  <si>
    <t>013</t>
  </si>
  <si>
    <t>962031132</t>
  </si>
  <si>
    <t>Búranie priečok z tehál MV, MVC hr. do 10 cm, plocha nad 4 m2</t>
  </si>
  <si>
    <t>96203-1132</t>
  </si>
  <si>
    <t>45.11.11</t>
  </si>
  <si>
    <t>"105" 3,3*2,26-1,2 =   6,258</t>
  </si>
  <si>
    <t>962032432</t>
  </si>
  <si>
    <t>Búranie muriva z tehál dutých MV, MVC alebo otvorov nad 4 m2</t>
  </si>
  <si>
    <t>96203-2432</t>
  </si>
  <si>
    <t>"201" 2,4+"206" 3,5 =   5,900</t>
  </si>
  <si>
    <t>962032631</t>
  </si>
  <si>
    <t>Búranie muriva komínov na maltu MV, MVC</t>
  </si>
  <si>
    <t>96203-2631</t>
  </si>
  <si>
    <t>962081131</t>
  </si>
  <si>
    <t>Búranie priečok zo sklenených tvárnic hr. do 10 cm (208)</t>
  </si>
  <si>
    <t>96208-1131</t>
  </si>
  <si>
    <t>965043421</t>
  </si>
  <si>
    <t>Búranie bet. podkladu s poterom hr. do 15 cm do 1 m2 (105-komín)</t>
  </si>
  <si>
    <t>96504-3421</t>
  </si>
  <si>
    <t>965081713</t>
  </si>
  <si>
    <t>Búranie dlažieb xylolit. alebo keram. hr. do 1 cm nad 1 m2</t>
  </si>
  <si>
    <t>96508-1713</t>
  </si>
  <si>
    <t>"105" 2,5+"211" 5,56 =   8,060</t>
  </si>
  <si>
    <t>968062354</t>
  </si>
  <si>
    <t>Vybúranie rámov okien drev. dvojitých alebo zdvoj. do 1 m2+parapet</t>
  </si>
  <si>
    <t>96806-2354</t>
  </si>
  <si>
    <t>"101" 0,6+"102" 0,5+"204" 0,6*0,6+"211" 1,3*0,8 =   2,500</t>
  </si>
  <si>
    <t>968062355</t>
  </si>
  <si>
    <t>Vybúranie rámov okien drev. dvojitých alebo zdvoj. do 2 m2+parapet</t>
  </si>
  <si>
    <t>96806-2355</t>
  </si>
  <si>
    <t>"201" 1,32*1,45+"206" (0,75+0,95)*1,45+1,45*1,2+"209" 1,34*1,42 =   8,022</t>
  </si>
  <si>
    <t>968062356</t>
  </si>
  <si>
    <t>Vybúranie rámov okien drev. dvojitých alebo zdvoj. do 4 m2+parapet</t>
  </si>
  <si>
    <t>96806-2356</t>
  </si>
  <si>
    <t>"103" (2,1+1,8)*1,45*2+"104" 1,48*1,45+"106" 2,09*1,45 =   16,487</t>
  </si>
  <si>
    <t>"201" (1,45*2+2,36)*1,45+"204" 1,47*1,42+"206" 2,65*1,45+"209" 1,8*1,45 =   16,167</t>
  </si>
  <si>
    <t>"210" 1,7*1,45 =   2,465</t>
  </si>
  <si>
    <t>968062455</t>
  </si>
  <si>
    <t>Vybúranie drevených dverových zárubní do 2 m2 (206)</t>
  </si>
  <si>
    <t>96806-2455</t>
  </si>
  <si>
    <t>968072455</t>
  </si>
  <si>
    <t>Vybúranie kov. dverných zárubní do 2 m2</t>
  </si>
  <si>
    <t>96807-2455</t>
  </si>
  <si>
    <t>"101" 1,2+"102" 1,6+"105" 1,2+"201" 1,6*2+"202" 1,6+"206" (1,2+1,6)*3 =   17,200</t>
  </si>
  <si>
    <t>"210" 1,2*2+1,6 =   4,000</t>
  </si>
  <si>
    <t>968072456</t>
  </si>
  <si>
    <t>Vybúranie kov., dverných zárubní nad 2 m2</t>
  </si>
  <si>
    <t>96807-2456</t>
  </si>
  <si>
    <t>"102" 1,85*1,9+"103" 2,4*2*2+"104" 1,18*2 =   15,475</t>
  </si>
  <si>
    <t>968072875</t>
  </si>
  <si>
    <t>Vybúranie kov. mreží</t>
  </si>
  <si>
    <t>96807-2875</t>
  </si>
  <si>
    <t xml:space="preserve">96 - Búranie konstrukcií  spolu: </t>
  </si>
  <si>
    <t>97 - Prerážanie otvorov a ost.búr.p</t>
  </si>
  <si>
    <t>971033561</t>
  </si>
  <si>
    <t>Vybúr. otvorov do 1 m2 v murive tehl. MV, MVC hr. do 60 cm</t>
  </si>
  <si>
    <t>97103-3561</t>
  </si>
  <si>
    <t>"101" 0,2+"103" 0,9+"201" 0,2+"204" 0,2+"210" 0,46 =   1,960</t>
  </si>
  <si>
    <t>971033631</t>
  </si>
  <si>
    <t>Vybúr. otvorov do 4 m2 v murive tehl. MV, MVC hr. do 15 cm</t>
  </si>
  <si>
    <t>97103-3631</t>
  </si>
  <si>
    <t>"102" 1,5+"210" 1,7*1,5 =   4,050</t>
  </si>
  <si>
    <t>971033651</t>
  </si>
  <si>
    <t>Vybúr. otvorov do 4 m2 v murive tehl. MV, MVC hr. do 60 cm</t>
  </si>
  <si>
    <t>97103-3651</t>
  </si>
  <si>
    <t>"201" 0,46+"206" 0,46+"209" 0,32 =   1,240</t>
  </si>
  <si>
    <t>974049167</t>
  </si>
  <si>
    <t>Vysekanie rýh v betón. podlahe hl. do 15 cm š. do 30 cm</t>
  </si>
  <si>
    <t>97404-9167</t>
  </si>
  <si>
    <t>"201-204" 10,1+"211" 6 =   16,100</t>
  </si>
  <si>
    <t>974049169</t>
  </si>
  <si>
    <t>Príplatok za každýchďalších 10 cm šírky rýhy a 15 cm hĺbky</t>
  </si>
  <si>
    <t>97404-9169</t>
  </si>
  <si>
    <t>978059531</t>
  </si>
  <si>
    <t>Vybúranie obkladov vnút. z obkladačiek plochy nad 2 m2</t>
  </si>
  <si>
    <t>97805-9531</t>
  </si>
  <si>
    <t>"105" 8,1 =   8,100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</si>
  <si>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</si>
  <si>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</si>
  <si>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</si>
  <si>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</si>
  <si>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</si>
  <si>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</si>
  <si>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</si>
  <si>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</si>
  <si>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</si>
  <si>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</si>
  <si>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</si>
  <si>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</si>
  <si>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</si>
  <si>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</si>
  <si>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</si>
  <si>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 xml:space="preserve">97 - Prerážanie otvorov a ost.búr.p  spolu: </t>
  </si>
  <si>
    <t>99 - Vnútrostaveniskový presun hmôt</t>
  </si>
  <si>
    <t>998991111</t>
  </si>
  <si>
    <t>Presun hmôt pre opravy v objektoch výšky do 25 m</t>
  </si>
  <si>
    <t>99899-1111</t>
  </si>
  <si>
    <t xml:space="preserve">99 - Vnútrostaveniskový presun hmôt  spolu: </t>
  </si>
  <si>
    <t xml:space="preserve">PRÁCE A DODÁVKY HSV  spolu: </t>
  </si>
  <si>
    <t>PRÁCE A DODÁVKY PSV</t>
  </si>
  <si>
    <t>711 - Izolácie proti vode a vlhkosti</t>
  </si>
  <si>
    <t>711</t>
  </si>
  <si>
    <t>711251130</t>
  </si>
  <si>
    <t>Pružná hydroizolácia</t>
  </si>
  <si>
    <t>I</t>
  </si>
  <si>
    <t>71125-1130</t>
  </si>
  <si>
    <t>45.22.20</t>
  </si>
  <si>
    <t>IK</t>
  </si>
  <si>
    <t>"104" (25,06+7,3)*2+"105" (5,67+5,8)*2+"211" (5,56+6)*2 =   110,780</t>
  </si>
  <si>
    <t>711251140</t>
  </si>
  <si>
    <t>Pružná páska*</t>
  </si>
  <si>
    <t>bm</t>
  </si>
  <si>
    <t>71125-1140</t>
  </si>
  <si>
    <t>45.43.12</t>
  </si>
  <si>
    <t>"104" 34,1+"105" 13+"211" 11,8 =   58,900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</si>
  <si>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</si>
  <si>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</si>
  <si>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</si>
  <si>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</si>
  <si>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713 - Izolácie tepelné</t>
  </si>
  <si>
    <t>713</t>
  </si>
  <si>
    <t>713131141</t>
  </si>
  <si>
    <t>Montáž tep. izol. stien a základov lepením celopl. rohoží, pásov dielcov, dosiek (St1+St2)</t>
  </si>
  <si>
    <t>71313-1141</t>
  </si>
  <si>
    <t>45.32.11</t>
  </si>
  <si>
    <t>2831BA170</t>
  </si>
  <si>
    <t>Doska izolačná XPS hr.16cm</t>
  </si>
  <si>
    <t>IZ</t>
  </si>
  <si>
    <t>713132120</t>
  </si>
  <si>
    <t>M+D tep. izol. stien fúkanej z celulózových vlákien hr. do 25cm (St1+St2)*</t>
  </si>
  <si>
    <t>71313-2120</t>
  </si>
  <si>
    <t>998713202</t>
  </si>
  <si>
    <t>Presun hmôt pre izolácie tepelné v objektoch výšky do 12 m</t>
  </si>
  <si>
    <t>99871-3202</t>
  </si>
  <si>
    <t xml:space="preserve">713 - Izolácie tepelné  spolu: </t>
  </si>
  <si>
    <t>721 - Vnútorná kanalizácia</t>
  </si>
  <si>
    <t>721</t>
  </si>
  <si>
    <t>721171105</t>
  </si>
  <si>
    <t>Potrubie kanal. z PVC-U rúr hrdlových odpadné D 50x1,8</t>
  </si>
  <si>
    <t>72117-1105</t>
  </si>
  <si>
    <t>45.33.20</t>
  </si>
  <si>
    <t>721171109</t>
  </si>
  <si>
    <t>Potrubie kanal. z PVC-U rúr hrdlových odpadné D 110x2,2</t>
  </si>
  <si>
    <t>72117-1109</t>
  </si>
  <si>
    <t>721194105</t>
  </si>
  <si>
    <t>Vyvedenie a upevnenie kanal. výpustiek D 50x1.8</t>
  </si>
  <si>
    <t>72119-4105</t>
  </si>
  <si>
    <t>721194109</t>
  </si>
  <si>
    <t>Vyvedenie a upevnenie kanal. výpustiek D 110x2.3</t>
  </si>
  <si>
    <t>72119-4109</t>
  </si>
  <si>
    <t>721290111</t>
  </si>
  <si>
    <t>Skúška tesnosti kanalizácie vodou do DN 125</t>
  </si>
  <si>
    <t>72129-0111</t>
  </si>
  <si>
    <t>998721201</t>
  </si>
  <si>
    <t>Presun hmôt pre vnút. kanalizáciu v objektoch výšky do 6 m</t>
  </si>
  <si>
    <t>99872-1201</t>
  </si>
  <si>
    <t>45.33.30</t>
  </si>
  <si>
    <t xml:space="preserve">721 - Vnútorná kanalizácia  spolu: </t>
  </si>
  <si>
    <t>722 - Vnútorný vodovod</t>
  </si>
  <si>
    <t>722171212</t>
  </si>
  <si>
    <t>Potrubie vodov. z rúrok PE rad stred. ťažk. rPE D 25/2,7</t>
  </si>
  <si>
    <t>72217-1212</t>
  </si>
  <si>
    <t>722182113</t>
  </si>
  <si>
    <t>72218-2113</t>
  </si>
  <si>
    <t>722220133</t>
  </si>
  <si>
    <t>Nástenka pre pevné rúrky DN25</t>
  </si>
  <si>
    <t>72222-0133</t>
  </si>
  <si>
    <t>722262213</t>
  </si>
  <si>
    <t>Vodomer domový dn32</t>
  </si>
  <si>
    <t>72226-2213</t>
  </si>
  <si>
    <t>722290226</t>
  </si>
  <si>
    <t>Tlakové skúšky vodov. potrubia závitového do DN 50</t>
  </si>
  <si>
    <t>72229-0226</t>
  </si>
  <si>
    <t>722290234</t>
  </si>
  <si>
    <t>Preplachovanie a dezinfekcia vodov. potrubia do DN 80</t>
  </si>
  <si>
    <t>72229-0234</t>
  </si>
  <si>
    <t>722509901</t>
  </si>
  <si>
    <t>Uzatvorenie-otvorenie vodovodného potrubia</t>
  </si>
  <si>
    <t>72250-9901</t>
  </si>
  <si>
    <t>998722201</t>
  </si>
  <si>
    <t>Presun hmôt pre vnút. vodovod v objektoch výšky do 6 m</t>
  </si>
  <si>
    <t>99872-2201</t>
  </si>
  <si>
    <t xml:space="preserve">722 - Vnútorný vodovod  spolu: </t>
  </si>
  <si>
    <t>725 - Zariaďovacie predmety</t>
  </si>
  <si>
    <t>725110811</t>
  </si>
  <si>
    <t>Demontáž záchodov splachovacích s nádržou</t>
  </si>
  <si>
    <t>72511-0811</t>
  </si>
  <si>
    <t>725112171</t>
  </si>
  <si>
    <t>Zách. misa kombi na komplet</t>
  </si>
  <si>
    <t>72511-2171</t>
  </si>
  <si>
    <t>725119309</t>
  </si>
  <si>
    <t>Príplatok za použitie silikónového tmelu 0,30 kg/kus</t>
  </si>
  <si>
    <t>72511-9309</t>
  </si>
  <si>
    <t>725210821</t>
  </si>
  <si>
    <t>Demontáž umývadiel bez výtokových armatúr</t>
  </si>
  <si>
    <t>72521-0821</t>
  </si>
  <si>
    <t>725211601</t>
  </si>
  <si>
    <t>Umývadlo keram pripev. na stenu skrutk biele 500 mm + sifón</t>
  </si>
  <si>
    <t>72521-1601</t>
  </si>
  <si>
    <t>725211603</t>
  </si>
  <si>
    <t>Umývadlo keram pripev. na stenu skrutk biele 600mmm</t>
  </si>
  <si>
    <t>72521-1603</t>
  </si>
  <si>
    <t>725220841</t>
  </si>
  <si>
    <t>Demontáž vaní oceľových rohových</t>
  </si>
  <si>
    <t>72522-0841</t>
  </si>
  <si>
    <t>725240811</t>
  </si>
  <si>
    <t>Demontáž sprchových kabín bez výtokových armatúr</t>
  </si>
  <si>
    <t>72524-0811</t>
  </si>
  <si>
    <t>725241111</t>
  </si>
  <si>
    <t>Vanička sprchová štvorcová 800x800 mm + sifón</t>
  </si>
  <si>
    <t>72524-1111</t>
  </si>
  <si>
    <t>725244112</t>
  </si>
  <si>
    <t>M+D zásteny sprchovej do výšky 2000mm</t>
  </si>
  <si>
    <t>72524-4112</t>
  </si>
  <si>
    <t>725820600</t>
  </si>
  <si>
    <t>Batéria drezová 1-páková nástenná</t>
  </si>
  <si>
    <t>súbor</t>
  </si>
  <si>
    <t>72582-0600</t>
  </si>
  <si>
    <t>725820801</t>
  </si>
  <si>
    <t>Demontáž batérií nástenných do G 3/4</t>
  </si>
  <si>
    <t>72582-0801</t>
  </si>
  <si>
    <t>725821400</t>
  </si>
  <si>
    <t>Batéria umývadlová jednopáková do 1 otvoru štandardná kvalita</t>
  </si>
  <si>
    <t>72582-1400</t>
  </si>
  <si>
    <t>725840200</t>
  </si>
  <si>
    <t>Batéria sprchová nástenná štandardná kvalita</t>
  </si>
  <si>
    <t>72584-0200</t>
  </si>
  <si>
    <t>725840850</t>
  </si>
  <si>
    <t>Demontáž batérií sprchových, vaňových</t>
  </si>
  <si>
    <t>72584-0850</t>
  </si>
  <si>
    <t>725850130</t>
  </si>
  <si>
    <t>Ventil rohovýa flexi hadička 400mm k WC</t>
  </si>
  <si>
    <t>72585-0130</t>
  </si>
  <si>
    <t>725860010</t>
  </si>
  <si>
    <t>Zápachová uzávierka pre drez štandardná kvalita</t>
  </si>
  <si>
    <t>72586-0010</t>
  </si>
  <si>
    <t>998725201</t>
  </si>
  <si>
    <t>Presun hmôt pre zariaď. predmety v objektoch výšky do 6 m</t>
  </si>
  <si>
    <t>99872-5201</t>
  </si>
  <si>
    <t xml:space="preserve">725 - Zariaďovacie predmety  spolu: </t>
  </si>
  <si>
    <t>764 - Konštrukcie klampiarske</t>
  </si>
  <si>
    <t>764</t>
  </si>
  <si>
    <t>764410850</t>
  </si>
  <si>
    <t>Klamp. demont. parapetov rš 330</t>
  </si>
  <si>
    <t>76441-0850</t>
  </si>
  <si>
    <t>45.22.13</t>
  </si>
  <si>
    <t>"101" 0,5+"102" 0,4+"103" (2,1+1,8)*2+"104" 1,5+"106" 2,1 =   12,300</t>
  </si>
  <si>
    <t>"201" 1,32+1,45*2+2,36+"204" 1,47+0,6+"206" 0,75+2,65+0,95+1,45 =   14,450</t>
  </si>
  <si>
    <t>"209" 1,8+1,34+"210" 1,7+"211" 1,3 =   6,140</t>
  </si>
  <si>
    <t>998764202</t>
  </si>
  <si>
    <t>Presun hmôt pre klampiarske konštr. v objektoch výšky do 12 m</t>
  </si>
  <si>
    <t>99876-4202</t>
  </si>
  <si>
    <t xml:space="preserve">764 - Konštrukcie klampiarske  spolu: </t>
  </si>
  <si>
    <t>766 - Konštrukcie stolárske</t>
  </si>
  <si>
    <t>766</t>
  </si>
  <si>
    <t>766661102</t>
  </si>
  <si>
    <t>M+D drev voštin dvere 60-80x200+zárubeň (D8-10)*</t>
  </si>
  <si>
    <t>76666-1102</t>
  </si>
  <si>
    <t>45.42.11</t>
  </si>
  <si>
    <t>766661103</t>
  </si>
  <si>
    <t>M+D drev dvere 60-90x200+zárubeň*</t>
  </si>
  <si>
    <t>76666-1103</t>
  </si>
  <si>
    <t>"D9" 1+"D10" 2+"D11" 2+"D12" 2+"D13" 1+"D14" 2+"D18" 1+"D19" 1 =   12,000</t>
  </si>
  <si>
    <t>766661104</t>
  </si>
  <si>
    <t>M+D drev dvere 85x200+zárubeň (D16+D17)*</t>
  </si>
  <si>
    <t>76666-1104</t>
  </si>
  <si>
    <t>998766201</t>
  </si>
  <si>
    <t>Presun hmôt pre konštr. stolárske v objektoch výšky do 6 m</t>
  </si>
  <si>
    <t>99876-6201</t>
  </si>
  <si>
    <t>45.42.13</t>
  </si>
  <si>
    <t xml:space="preserve">766 - Konštrukcie stolárske  spolu: </t>
  </si>
  <si>
    <t>767 - Konštrukcie doplnk. kovové stavebné</t>
  </si>
  <si>
    <t>767</t>
  </si>
  <si>
    <t>7676311001</t>
  </si>
  <si>
    <t>M+D okien plast 110x120+parapety (O1)*</t>
  </si>
  <si>
    <t>76763-11001</t>
  </si>
  <si>
    <t>7676311002</t>
  </si>
  <si>
    <t>M+D okien plast 200x140+parapety (O2)*</t>
  </si>
  <si>
    <t>76763-11002</t>
  </si>
  <si>
    <t>7676311003</t>
  </si>
  <si>
    <t>M+D okien plast 180x100+parapety (O3)*</t>
  </si>
  <si>
    <t>76763-11003</t>
  </si>
  <si>
    <t>7676311004</t>
  </si>
  <si>
    <t>M+D okien plast 145x140+parapety (O4)*</t>
  </si>
  <si>
    <t>76763-11004</t>
  </si>
  <si>
    <t>7676311005</t>
  </si>
  <si>
    <t>M+D okien plast 205x80+parapety (O5)*</t>
  </si>
  <si>
    <t>76763-11005</t>
  </si>
  <si>
    <t>7676311006</t>
  </si>
  <si>
    <t>M+D okien plast 90x60+parapety (O6)*</t>
  </si>
  <si>
    <t>76763-11006</t>
  </si>
  <si>
    <t>7676311007</t>
  </si>
  <si>
    <t>M+D okien plast 60x60+parapety (O7)*</t>
  </si>
  <si>
    <t>76763-11007</t>
  </si>
  <si>
    <t>7676311008</t>
  </si>
  <si>
    <t>M+D okien plast 120x175+parapety (O8)*</t>
  </si>
  <si>
    <t>76763-11008</t>
  </si>
  <si>
    <t>7676311009</t>
  </si>
  <si>
    <t>M+D okien plast 130x80+parapety (O9)*</t>
  </si>
  <si>
    <t>76763-11009</t>
  </si>
  <si>
    <t>76763110091</t>
  </si>
  <si>
    <t>M+D okien plast 134x80+parapety (O10)*</t>
  </si>
  <si>
    <t>76763-110091</t>
  </si>
  <si>
    <t>76763110092</t>
  </si>
  <si>
    <t>M+D okien plast 180x145+parapety (O11)*</t>
  </si>
  <si>
    <t>76763-110092</t>
  </si>
  <si>
    <t>76763110093</t>
  </si>
  <si>
    <t>M+D okien plast 265x145+parapety (O12)*</t>
  </si>
  <si>
    <t>76763-110093</t>
  </si>
  <si>
    <t>76763110094</t>
  </si>
  <si>
    <t>M+D okien plast 132x145+parapety (O13)*</t>
  </si>
  <si>
    <t>76763-110094</t>
  </si>
  <si>
    <t>76763110095</t>
  </si>
  <si>
    <t>M+D okien plast 145x145+parapety (O14)*</t>
  </si>
  <si>
    <t>76763-110095</t>
  </si>
  <si>
    <t>76763110096</t>
  </si>
  <si>
    <t>M+D okien plast 236x145+parapety (O15)*</t>
  </si>
  <si>
    <t>76763-110096</t>
  </si>
  <si>
    <t>7676412002</t>
  </si>
  <si>
    <t>M+D dverí plast na loggiu 240x200+zárubeň (D15)*</t>
  </si>
  <si>
    <t>76764-12002</t>
  </si>
  <si>
    <t>7676412003</t>
  </si>
  <si>
    <t>M+D dverí plast na loggiu 158x200+zárubeň (D20)*</t>
  </si>
  <si>
    <t>76764-12003</t>
  </si>
  <si>
    <t>767642100</t>
  </si>
  <si>
    <t>M+D plech vchod dvere 97x200+záubeň (D1)*</t>
  </si>
  <si>
    <t>76764-2100</t>
  </si>
  <si>
    <t>767642101</t>
  </si>
  <si>
    <t>M+D oceľ vchod dvere 2kr 185x190+záubeň (D2)*</t>
  </si>
  <si>
    <t>76764-2101</t>
  </si>
  <si>
    <t>767642102</t>
  </si>
  <si>
    <t>M+D oceľ vchod dvere zatepl. 2kr 200x230+záubeň (D3)*</t>
  </si>
  <si>
    <t>76764-2102</t>
  </si>
  <si>
    <t>767642103</t>
  </si>
  <si>
    <t>M+D oceľ vchod dvere 2kr 108x200+záubeň (D6)*</t>
  </si>
  <si>
    <t>76764-2103</t>
  </si>
  <si>
    <t>767642104</t>
  </si>
  <si>
    <t>M+D oceľ dvere zatepl 2kr 230x200+záubeň (D7)*</t>
  </si>
  <si>
    <t>76764-2104</t>
  </si>
  <si>
    <t>998767201</t>
  </si>
  <si>
    <t>Presun hmôt pre kovové stav. doplnk. konštr. v objektoch výšky do 6 m</t>
  </si>
  <si>
    <t>99876-7201</t>
  </si>
  <si>
    <t>45.42.12</t>
  </si>
  <si>
    <t xml:space="preserve">767 - Konštrukcie doplnk. kovové stavebné  spolu: </t>
  </si>
  <si>
    <t>771 - Podlahy z dlaždíc  keramických</t>
  </si>
  <si>
    <t>771</t>
  </si>
  <si>
    <t>771575109</t>
  </si>
  <si>
    <t>Montáž podláh z dlaždíc keram. do flex. tmelu</t>
  </si>
  <si>
    <t>77157-5109</t>
  </si>
  <si>
    <t>"105" 5,67+"202" 3,77+"203" 3,88+"204" 5,77+"211" 5,56 =   24,650</t>
  </si>
  <si>
    <t>597639500</t>
  </si>
  <si>
    <t>Dlažba keramická</t>
  </si>
  <si>
    <t>26.30.10</t>
  </si>
  <si>
    <t>998771201</t>
  </si>
  <si>
    <t>Presun hmôt pre podlahy z dlaždíc v objektoch výšky do 6 m</t>
  </si>
  <si>
    <t>99877-1201</t>
  </si>
  <si>
    <t xml:space="preserve">771 - Podlahy z dlaždíc  keramických  spolu: </t>
  </si>
  <si>
    <t>776 - Podlahy povlakové</t>
  </si>
  <si>
    <t>775</t>
  </si>
  <si>
    <t>776511810</t>
  </si>
  <si>
    <t>Odstránenie povlakových podláh lepených bez podložky vr. soklíkov</t>
  </si>
  <si>
    <t>77651-1810</t>
  </si>
  <si>
    <t>45.43.21</t>
  </si>
  <si>
    <t>"202" 3,77+"203" 3,88+"204" 5,77+"206" 51,21+"209" 25,66+"210" 12,3 =   102,590</t>
  </si>
  <si>
    <t xml:space="preserve">776 - Podlahy povlakové  spolu: </t>
  </si>
  <si>
    <t>781 - Obklady z obkladačiek a dosiek</t>
  </si>
  <si>
    <t>781447464</t>
  </si>
  <si>
    <t>Montáž obkladov stien z obkladačiek hutných, keram. do tmelu flex., škár. bielym cem.</t>
  </si>
  <si>
    <t>78144-7464</t>
  </si>
  <si>
    <t>"105" ((1,71+3,3+0,4)*2-0,7)*1,5+1*2*0,5 =   16,180</t>
  </si>
  <si>
    <t>"203" ((1,6+1,25+2+0,9)*2-0,7*3)*1,5 =   14,100</t>
  </si>
  <si>
    <t>"204" ((2,6+1,78+0,4+1+1,78)*2-0,7*3)*1,5 =   19,530</t>
  </si>
  <si>
    <t>"210" 3,5*0,6 =   2,100</t>
  </si>
  <si>
    <t>"211" (1,83+3,03-0,6)*2*1,5+2*0,5+(0,8*2+0,1)*1+0,8*0,1 =   15,560</t>
  </si>
  <si>
    <t>597671550</t>
  </si>
  <si>
    <t>Obklad keramický</t>
  </si>
  <si>
    <t>781493111</t>
  </si>
  <si>
    <t>M+D plastových profilov do lepidla, roh</t>
  </si>
  <si>
    <t>78149-3111</t>
  </si>
  <si>
    <t>"105" 3+"204" 3+"211" 3,7 =   9,700</t>
  </si>
  <si>
    <t>998781201</t>
  </si>
  <si>
    <t>Presun hmôt pre obklady keramické v objektoch výšky do 6 m</t>
  </si>
  <si>
    <t>99878-1201</t>
  </si>
  <si>
    <t xml:space="preserve">781 - Obklady z obkladačiek a dosiek  spolu: </t>
  </si>
  <si>
    <t xml:space="preserve">PRÁCE A DODÁVKY PSV  spolu: </t>
  </si>
  <si>
    <t>Za rozpočet celkom</t>
  </si>
  <si>
    <t>Figura</t>
  </si>
  <si>
    <t xml:space="preserve">62525-8105   </t>
  </si>
  <si>
    <t>Zateplenie stropu bez povrch. úpravy XPS hr. 50mm</t>
  </si>
  <si>
    <t>"101" 3,11+"102" 30,94+"103" 59,23+6,2*0,5*2+"104" 25,06+"105" 5,67 =   130,210</t>
  </si>
  <si>
    <t>"101" 6,9+"102" 30,94+"103" 59,23+"104" 25,06+"105" 5,67 =   127,800</t>
  </si>
  <si>
    <t>"102" 0,2+"103" 0,75+"104" 0,1+0,2+"106" 0,1+"201" 0,2+"202" 0,46 =   2,010</t>
  </si>
  <si>
    <t>"209" 0,4+"211" 0,1 =   0,500</t>
  </si>
  <si>
    <t>Ochrana potrubia izoláciou DN 25</t>
  </si>
  <si>
    <t>"101" (1,15+4,08*2)*2,52-0,97*2+(1+2*2)*0,25 =   22,771</t>
  </si>
  <si>
    <t>"105" (1,71+3,3+0,4)*2*2,26-(1,4+"ker. obklad" 16,18) =   6,873</t>
  </si>
  <si>
    <t>"201" (5,18+10,01)*2*2,69-(1,4+1,8+(1,32+1,45+2,36)*1,45+1,4*2,3) =   67,864</t>
  </si>
  <si>
    <t>(0,9+(2+2,3)*2+1,45+(2,36+1,45*4+1,32)*2)*0,25 =   7,478</t>
  </si>
  <si>
    <t>"202" (1,36+2,78)*2*2,72-(1,6+1,4*2+0,9*0,6)+(0,9+0,6)*0,25 =   17,957</t>
  </si>
  <si>
    <t>"203" (1,6+1,25+2+0,9)*2*1,22-0,7*0,5*3 =   12,980</t>
  </si>
  <si>
    <t>"204" (2,6+1,78*2+0,4+1)*2*1,22-(0,7*0,5*3+0,9*0,6+0,6*0,6)+(0,9+0,6*3)*2*0,25 =   17,846</t>
  </si>
  <si>
    <t>"205" (1,15+9,17*2)*2,26-(1,6+1,8)+(0,95*2,1*4+1)*0,25+1,15*0,26 =   43,191</t>
  </si>
  <si>
    <t>"206" 10,42*(2,34+2,65)+(4,65*2+0,6*4)*2,5+1,41*2*2,34-(1,6+1,7*2+2,37*2) =   78,105</t>
  </si>
  <si>
    <t>-2,65*1,45+(2,37+(2+0,95+2*2+2,65+1,45)*2+3,45+2*2)*0,25+0,6*2,65*2 =   7,318</t>
  </si>
  <si>
    <t>"211" (1,83+3,03)*2*1,13-(0,6*0,5*2+1,3*0,8)+(1,3+0,8)*2*0,25 =   10,394</t>
  </si>
  <si>
    <t>"104" =21,497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</si>
</sst>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0.000"/>
  </numFmts>
  <fonts count="16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7.5"/>
      <color rgb="FFFFFFFF"/>
      <name val="Arial Narrow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7"/>
      <name val="Letter Gothic C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8"/>
      <color rgb="FF0000FF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1" applyFont="0" applyFill="0" applyBorder="0">
      <alignment vertical="center"/>
      <protection/>
    </xf>
    <xf numFmtId="0" fontId="8" fillId="2" borderId="0" applyNumberFormat="0" applyBorder="0" applyAlignment="0" applyProtection="0"/>
    <xf numFmtId="164" fontId="9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8" fontId="10" fillId="0" borderId="1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1" applyFont="0" applyFill="0">
      <alignment/>
      <protection/>
    </xf>
    <xf numFmtId="0" fontId="10" fillId="0" borderId="1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3" applyBorder="0">
      <alignment vertical="center"/>
      <protection/>
    </xf>
    <xf numFmtId="0" fontId="12" fillId="0" borderId="0" applyNumberFormat="0" applyFill="0" applyBorder="0" applyAlignment="0" applyProtection="0"/>
    <xf numFmtId="0" fontId="10" fillId="0" borderId="3">
      <alignment vertical="center"/>
      <protection/>
    </xf>
  </cellStyleXfs>
  <cellXfs count="80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1" fillId="0" borderId="0" xfId="0" applyFont="1" applyProtection="1">
      <protection/>
    </xf>
    <xf numFmtId="4" fontId="1" fillId="0" borderId="0" xfId="0" applyNumberFormat="1" applyFont="1" applyProtection="1">
      <protection/>
    </xf>
    <xf numFmtId="165" fontId="1" fillId="0" borderId="0" xfId="0" applyNumberFormat="1" applyFont="1" applyProtection="1">
      <protection/>
    </xf>
    <xf numFmtId="167" fontId="1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167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4" fontId="1" fillId="0" borderId="0" xfId="0" applyNumberFormat="1" applyFont="1" applyAlignment="1" applyProtection="1">
      <alignment vertical="top"/>
      <protection/>
    </xf>
    <xf numFmtId="165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170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Protection="1"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6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center"/>
      <protection/>
    </xf>
    <xf numFmtId="0" fontId="1" fillId="0" borderId="4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67" fontId="1" fillId="0" borderId="5" xfId="0" applyNumberFormat="1" applyFont="1" applyBorder="1" applyProtection="1">
      <protection/>
    </xf>
    <xf numFmtId="0" fontId="1" fillId="0" borderId="5" xfId="0" applyFont="1" applyBorder="1" applyProtection="1"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4" xfId="0" applyNumberFormat="1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49" fontId="1" fillId="0" borderId="5" xfId="0" applyNumberFormat="1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vertical="top"/>
      <protection/>
    </xf>
    <xf numFmtId="49" fontId="4" fillId="0" borderId="0" xfId="20" applyNumberFormat="1" applyFont="1">
      <alignment/>
      <protection/>
    </xf>
    <xf numFmtId="49" fontId="1" fillId="0" borderId="0" xfId="0" applyNumberFormat="1" applyFont="1" applyAlignment="1" applyProtection="1">
      <alignment horizontal="right" vertical="top" wrapText="1"/>
      <protection/>
    </xf>
    <xf numFmtId="4" fontId="3" fillId="0" borderId="0" xfId="0" applyNumberFormat="1" applyFont="1" applyAlignment="1" applyProtection="1">
      <alignment vertical="top"/>
      <protection/>
    </xf>
    <xf numFmtId="165" fontId="3" fillId="0" borderId="0" xfId="0" applyNumberFormat="1" applyFont="1" applyAlignment="1" applyProtection="1">
      <alignment vertical="top"/>
      <protection/>
    </xf>
    <xf numFmtId="167" fontId="3" fillId="0" borderId="0" xfId="0" applyNumberFormat="1" applyFont="1" applyAlignment="1" applyProtection="1">
      <alignment vertical="top"/>
      <protection/>
    </xf>
    <xf numFmtId="49" fontId="15" fillId="0" borderId="0" xfId="0" applyNumberFormat="1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4" fontId="15" fillId="0" borderId="0" xfId="0" applyNumberFormat="1" applyFont="1" applyAlignment="1" applyProtection="1">
      <alignment vertical="top"/>
      <protection/>
    </xf>
    <xf numFmtId="165" fontId="15" fillId="0" borderId="0" xfId="0" applyNumberFormat="1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top"/>
      <protection/>
    </xf>
    <xf numFmtId="170" fontId="15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KLs" xfId="20"/>
    <cellStyle name="1 000,-  Sk" xfId="21"/>
    <cellStyle name="20 % – Zvýraznění3" xfId="22"/>
    <cellStyle name="1000 Sk_fakturuj99" xfId="23"/>
    <cellStyle name="40 % – Zvýraznění1" xfId="24"/>
    <cellStyle name="40 % – Zvýraznění5" xfId="25"/>
    <cellStyle name="1 000,- Kč" xfId="26"/>
    <cellStyle name="20 % – Zvýraznění1" xfId="27"/>
    <cellStyle name="20 % – Zvýraznění2" xfId="28"/>
    <cellStyle name="1 000,- Sk" xfId="29"/>
    <cellStyle name="1 000 Sk" xfId="30"/>
    <cellStyle name="20 % – Zvýraznění4" xfId="31"/>
    <cellStyle name="20 % – Zvýraznění5" xfId="32"/>
    <cellStyle name="20 % – Zvýraznění6" xfId="33"/>
    <cellStyle name="40 % – Zvýraznění2" xfId="34"/>
    <cellStyle name="40 % – Zvýraznění3" xfId="35"/>
    <cellStyle name="40 % – Zvýraznění4" xfId="36"/>
    <cellStyle name="40 % – Zvýraznění6" xfId="37"/>
    <cellStyle name="60 % – Zvýraznění1" xfId="38"/>
    <cellStyle name="60 % – Zvýraznění2" xfId="39"/>
    <cellStyle name="60 % – Zvýraznění3" xfId="40"/>
    <cellStyle name="60 % – Zvýraznění4" xfId="41"/>
    <cellStyle name="60 % – Zvýraznění5" xfId="42"/>
    <cellStyle name="60 % – Zvýraznění6" xfId="43"/>
    <cellStyle name="Celkem" xfId="44"/>
    <cellStyle name="data" xfId="45"/>
    <cellStyle name="Název" xfId="46"/>
    <cellStyle name="TEXT" xfId="47"/>
    <cellStyle name="Text upozornění" xfId="48"/>
    <cellStyle name="TEX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9"/>
  <sheetViews>
    <sheetView showGridLines="0" tabSelected="1" workbookViewId="0" topLeftCell="A181">
      <selection activeCell="AL74" sqref="AL74"/>
    </sheetView>
  </sheetViews>
  <sheetFormatPr defaultColWidth="9.140625" defaultRowHeight="12.75"/>
  <cols>
    <col min="1" max="1" width="6.7109375" style="25" customWidth="1"/>
    <col min="2" max="2" width="3.7109375" style="26" customWidth="1"/>
    <col min="3" max="3" width="13.00390625" style="27" customWidth="1"/>
    <col min="4" max="4" width="35.7109375" style="28" customWidth="1"/>
    <col min="5" max="5" width="10.7109375" style="29" customWidth="1"/>
    <col min="6" max="6" width="5.281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1875" style="32" hidden="1" customWidth="1"/>
    <col min="12" max="12" width="8.28125" style="32" hidden="1" customWidth="1"/>
    <col min="13" max="13" width="9.140625" style="29" hidden="1" customWidth="1"/>
    <col min="14" max="14" width="7.00390625" style="29" hidden="1" customWidth="1"/>
    <col min="15" max="15" width="3.57421875" style="30" customWidth="1"/>
    <col min="16" max="16" width="12.7109375" style="30" hidden="1" customWidth="1"/>
    <col min="17" max="19" width="13.28125" style="29" hidden="1" customWidth="1"/>
    <col min="20" max="20" width="10.57421875" style="33" hidden="1" customWidth="1"/>
    <col min="21" max="21" width="10.28125" style="33" hidden="1" customWidth="1"/>
    <col min="22" max="22" width="5.7109375" style="33" hidden="1" customWidth="1"/>
    <col min="23" max="23" width="9.140625" style="34" hidden="1" customWidth="1"/>
    <col min="24" max="25" width="5.7109375" style="30" hidden="1" customWidth="1"/>
    <col min="26" max="26" width="7.57421875" style="30" hidden="1" customWidth="1"/>
    <col min="27" max="27" width="24.8515625" style="30" hidden="1" customWidth="1"/>
    <col min="28" max="28" width="4.28125" style="30" hidden="1" customWidth="1"/>
    <col min="29" max="29" width="8.28125" style="30" hidden="1" customWidth="1"/>
    <col min="30" max="30" width="8.7109375" style="30" hidden="1" customWidth="1"/>
    <col min="31" max="34" width="9.140625" style="30" hidden="1" customWidth="1"/>
    <col min="35" max="35" width="9.140625" style="4" customWidth="1"/>
    <col min="36" max="37" width="9.140625" style="4" hidden="1" customWidth="1"/>
    <col min="38" max="16384" width="9.140625" style="4" customWidth="1"/>
  </cols>
  <sheetData>
    <row r="1" spans="1:34" ht="10.75">
      <c r="A1" s="8" t="s">
        <v>71</v>
      </c>
      <c r="B1" s="4"/>
      <c r="C1" s="4"/>
      <c r="D1" s="4"/>
      <c r="E1" s="8" t="s">
        <v>72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3</v>
      </c>
      <c r="AA1" s="66" t="s">
        <v>4</v>
      </c>
      <c r="AB1" s="1" t="s">
        <v>5</v>
      </c>
      <c r="AC1" s="1" t="s">
        <v>6</v>
      </c>
      <c r="AD1" s="1" t="s">
        <v>7</v>
      </c>
      <c r="AE1" s="55" t="s">
        <v>8</v>
      </c>
      <c r="AF1" s="56" t="s">
        <v>9</v>
      </c>
      <c r="AG1" s="4"/>
      <c r="AH1" s="4"/>
    </row>
    <row r="2" spans="1:34" ht="10.75">
      <c r="A2" s="8" t="s">
        <v>73</v>
      </c>
      <c r="B2" s="4"/>
      <c r="C2" s="4"/>
      <c r="D2" s="4"/>
      <c r="E2" s="8" t="s">
        <v>74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10</v>
      </c>
      <c r="AA2" s="2" t="s">
        <v>11</v>
      </c>
      <c r="AB2" s="2" t="s">
        <v>12</v>
      </c>
      <c r="AC2" s="2"/>
      <c r="AD2" s="3"/>
      <c r="AE2" s="55">
        <v>1</v>
      </c>
      <c r="AF2" s="57">
        <v>123.5</v>
      </c>
      <c r="AG2" s="4"/>
      <c r="AH2" s="4"/>
    </row>
    <row r="3" spans="1:34" ht="10.75">
      <c r="A3" s="8" t="s">
        <v>13</v>
      </c>
      <c r="B3" s="4"/>
      <c r="C3" s="4"/>
      <c r="D3" s="4"/>
      <c r="E3" s="8" t="s">
        <v>75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12</v>
      </c>
      <c r="AC3" s="2" t="s">
        <v>16</v>
      </c>
      <c r="AD3" s="3" t="s">
        <v>17</v>
      </c>
      <c r="AE3" s="55">
        <v>2</v>
      </c>
      <c r="AF3" s="58">
        <v>123.46</v>
      </c>
      <c r="AG3" s="4"/>
      <c r="AH3" s="4"/>
    </row>
    <row r="4" spans="1:34" ht="10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12</v>
      </c>
      <c r="AC4" s="2"/>
      <c r="AD4" s="3"/>
      <c r="AE4" s="55">
        <v>3</v>
      </c>
      <c r="AF4" s="59">
        <v>123.457</v>
      </c>
      <c r="AG4" s="4"/>
      <c r="AH4" s="4"/>
    </row>
    <row r="5" spans="1:34" ht="10.75">
      <c r="A5" s="8" t="s">
        <v>76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12</v>
      </c>
      <c r="AC5" s="2" t="s">
        <v>16</v>
      </c>
      <c r="AD5" s="3" t="s">
        <v>17</v>
      </c>
      <c r="AE5" s="55">
        <v>4</v>
      </c>
      <c r="AF5" s="60">
        <v>123.4567</v>
      </c>
      <c r="AG5" s="4"/>
      <c r="AH5" s="4"/>
    </row>
    <row r="6" spans="1:34" ht="10.75">
      <c r="A6" s="8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21</v>
      </c>
      <c r="AF6" s="58">
        <v>123.46</v>
      </c>
      <c r="AG6" s="4"/>
      <c r="AH6" s="4"/>
    </row>
    <row r="7" spans="1:34" ht="12.75">
      <c r="A7" s="8" t="s">
        <v>78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3">
      <c r="A8" s="4" t="s">
        <v>79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 ht="12.75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39" t="s">
        <v>32</v>
      </c>
      <c r="L9" s="40"/>
      <c r="M9" s="41" t="s">
        <v>33</v>
      </c>
      <c r="N9" s="40"/>
      <c r="O9" s="10" t="s">
        <v>1</v>
      </c>
      <c r="P9" s="42" t="s">
        <v>34</v>
      </c>
      <c r="Q9" s="45" t="s">
        <v>26</v>
      </c>
      <c r="R9" s="45" t="s">
        <v>26</v>
      </c>
      <c r="S9" s="42" t="s">
        <v>26</v>
      </c>
      <c r="T9" s="46" t="s">
        <v>35</v>
      </c>
      <c r="U9" s="47" t="s">
        <v>36</v>
      </c>
      <c r="V9" s="48" t="s">
        <v>37</v>
      </c>
      <c r="W9" s="10" t="s">
        <v>38</v>
      </c>
      <c r="X9" s="10" t="s">
        <v>39</v>
      </c>
      <c r="Y9" s="10" t="s">
        <v>40</v>
      </c>
      <c r="Z9" s="61" t="s">
        <v>41</v>
      </c>
      <c r="AA9" s="61" t="s">
        <v>42</v>
      </c>
      <c r="AB9" s="10" t="s">
        <v>37</v>
      </c>
      <c r="AC9" s="10" t="s">
        <v>43</v>
      </c>
      <c r="AD9" s="10" t="s">
        <v>44</v>
      </c>
      <c r="AE9" s="62" t="s">
        <v>45</v>
      </c>
      <c r="AF9" s="62" t="s">
        <v>46</v>
      </c>
      <c r="AG9" s="62" t="s">
        <v>26</v>
      </c>
      <c r="AH9" s="62" t="s">
        <v>47</v>
      </c>
      <c r="AJ9" s="4" t="s">
        <v>80</v>
      </c>
      <c r="AK9" s="4" t="s">
        <v>82</v>
      </c>
    </row>
    <row r="10" spans="1:37" ht="12.75">
      <c r="A10" s="11" t="s">
        <v>48</v>
      </c>
      <c r="B10" s="11" t="s">
        <v>49</v>
      </c>
      <c r="C10" s="38"/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55</v>
      </c>
      <c r="J10" s="11"/>
      <c r="K10" s="11" t="s">
        <v>28</v>
      </c>
      <c r="L10" s="11" t="s">
        <v>31</v>
      </c>
      <c r="M10" s="43" t="s">
        <v>28</v>
      </c>
      <c r="N10" s="11" t="s">
        <v>31</v>
      </c>
      <c r="O10" s="11" t="s">
        <v>56</v>
      </c>
      <c r="P10" s="44"/>
      <c r="Q10" s="49" t="s">
        <v>57</v>
      </c>
      <c r="R10" s="49" t="s">
        <v>58</v>
      </c>
      <c r="S10" s="44" t="s">
        <v>59</v>
      </c>
      <c r="T10" s="50" t="s">
        <v>60</v>
      </c>
      <c r="U10" s="51" t="s">
        <v>61</v>
      </c>
      <c r="V10" s="52" t="s">
        <v>62</v>
      </c>
      <c r="W10" s="53"/>
      <c r="X10" s="54"/>
      <c r="Y10" s="54"/>
      <c r="Z10" s="63" t="s">
        <v>63</v>
      </c>
      <c r="AA10" s="63" t="s">
        <v>48</v>
      </c>
      <c r="AB10" s="11" t="s">
        <v>64</v>
      </c>
      <c r="AC10" s="54"/>
      <c r="AD10" s="54"/>
      <c r="AE10" s="64"/>
      <c r="AF10" s="64"/>
      <c r="AG10" s="64"/>
      <c r="AH10" s="64"/>
      <c r="AJ10" s="4" t="s">
        <v>81</v>
      </c>
      <c r="AK10" s="4" t="s">
        <v>83</v>
      </c>
    </row>
    <row r="12" ht="12.75">
      <c r="B12" s="65" t="s">
        <v>84</v>
      </c>
    </row>
    <row r="13" ht="12.75">
      <c r="B13" s="27" t="s">
        <v>85</v>
      </c>
    </row>
    <row r="14" spans="1:37" ht="12.75">
      <c r="A14" s="25">
        <v>1</v>
      </c>
      <c r="B14" s="26" t="s">
        <v>86</v>
      </c>
      <c r="C14" s="27" t="s">
        <v>87</v>
      </c>
      <c r="D14" s="28" t="s">
        <v>88</v>
      </c>
      <c r="E14" s="29">
        <v>3.8</v>
      </c>
      <c r="F14" s="30" t="s">
        <v>89</v>
      </c>
      <c r="H14" s="31">
        <f aca="true" t="shared" si="0" ref="H14:H20">ROUND(E14*G14,2)</f>
        <v>0</v>
      </c>
      <c r="J14" s="31">
        <f aca="true" t="shared" si="1" ref="J14:J21">ROUND(E14*G14,2)</f>
        <v>0</v>
      </c>
      <c r="L14" s="32">
        <f aca="true" t="shared" si="2" ref="L14:L21">E14*K14</f>
        <v>0</v>
      </c>
      <c r="N14" s="29">
        <f aca="true" t="shared" si="3" ref="N14:N21">E14*M14</f>
        <v>0</v>
      </c>
      <c r="P14" s="30" t="s">
        <v>90</v>
      </c>
      <c r="V14" s="33" t="s">
        <v>70</v>
      </c>
      <c r="X14" s="27" t="s">
        <v>91</v>
      </c>
      <c r="Y14" s="27" t="s">
        <v>87</v>
      </c>
      <c r="Z14" s="30" t="s">
        <v>92</v>
      </c>
      <c r="AJ14" s="4" t="s">
        <v>93</v>
      </c>
      <c r="AK14" s="4" t="s">
        <v>94</v>
      </c>
    </row>
    <row r="15" spans="1:37" ht="12.75">
      <c r="A15" s="25">
        <v>2</v>
      </c>
      <c r="B15" s="26" t="s">
        <v>86</v>
      </c>
      <c r="C15" s="27" t="s">
        <v>95</v>
      </c>
      <c r="D15" s="28" t="s">
        <v>96</v>
      </c>
      <c r="E15" s="29">
        <v>3.1</v>
      </c>
      <c r="F15" s="30" t="s">
        <v>89</v>
      </c>
      <c r="H15" s="31">
        <f t="shared" si="0"/>
        <v>0</v>
      </c>
      <c r="J15" s="31">
        <f t="shared" si="1"/>
        <v>0</v>
      </c>
      <c r="L15" s="32">
        <f t="shared" si="2"/>
        <v>0</v>
      </c>
      <c r="N15" s="29">
        <f t="shared" si="3"/>
        <v>0</v>
      </c>
      <c r="P15" s="30" t="s">
        <v>90</v>
      </c>
      <c r="V15" s="33" t="s">
        <v>70</v>
      </c>
      <c r="X15" s="27" t="s">
        <v>97</v>
      </c>
      <c r="Y15" s="27" t="s">
        <v>95</v>
      </c>
      <c r="Z15" s="30" t="s">
        <v>92</v>
      </c>
      <c r="AJ15" s="4" t="s">
        <v>93</v>
      </c>
      <c r="AK15" s="4" t="s">
        <v>94</v>
      </c>
    </row>
    <row r="16" spans="1:37" ht="12.75">
      <c r="A16" s="25">
        <v>3</v>
      </c>
      <c r="B16" s="26" t="s">
        <v>98</v>
      </c>
      <c r="C16" s="27" t="s">
        <v>99</v>
      </c>
      <c r="D16" s="28" t="s">
        <v>100</v>
      </c>
      <c r="E16" s="29">
        <v>0.3</v>
      </c>
      <c r="F16" s="30" t="s">
        <v>89</v>
      </c>
      <c r="H16" s="31">
        <f t="shared" si="0"/>
        <v>0</v>
      </c>
      <c r="J16" s="31">
        <f t="shared" si="1"/>
        <v>0</v>
      </c>
      <c r="L16" s="32">
        <f t="shared" si="2"/>
        <v>0</v>
      </c>
      <c r="N16" s="29">
        <f t="shared" si="3"/>
        <v>0</v>
      </c>
      <c r="P16" s="30" t="s">
        <v>90</v>
      </c>
      <c r="V16" s="33" t="s">
        <v>70</v>
      </c>
      <c r="X16" s="27" t="s">
        <v>101</v>
      </c>
      <c r="Y16" s="27" t="s">
        <v>99</v>
      </c>
      <c r="Z16" s="30" t="s">
        <v>92</v>
      </c>
      <c r="AJ16" s="4" t="s">
        <v>93</v>
      </c>
      <c r="AK16" s="4" t="s">
        <v>94</v>
      </c>
    </row>
    <row r="17" spans="1:37" ht="12.75">
      <c r="A17" s="25">
        <v>4</v>
      </c>
      <c r="B17" s="26" t="s">
        <v>86</v>
      </c>
      <c r="C17" s="27" t="s">
        <v>102</v>
      </c>
      <c r="D17" s="28" t="s">
        <v>103</v>
      </c>
      <c r="E17" s="29">
        <v>7.2</v>
      </c>
      <c r="F17" s="30" t="s">
        <v>89</v>
      </c>
      <c r="H17" s="31">
        <f t="shared" si="0"/>
        <v>0</v>
      </c>
      <c r="J17" s="31">
        <f t="shared" si="1"/>
        <v>0</v>
      </c>
      <c r="L17" s="32">
        <f t="shared" si="2"/>
        <v>0</v>
      </c>
      <c r="N17" s="29">
        <f t="shared" si="3"/>
        <v>0</v>
      </c>
      <c r="P17" s="30" t="s">
        <v>90</v>
      </c>
      <c r="V17" s="33" t="s">
        <v>70</v>
      </c>
      <c r="X17" s="27" t="s">
        <v>104</v>
      </c>
      <c r="Y17" s="27" t="s">
        <v>102</v>
      </c>
      <c r="Z17" s="30" t="s">
        <v>105</v>
      </c>
      <c r="AJ17" s="4" t="s">
        <v>93</v>
      </c>
      <c r="AK17" s="4" t="s">
        <v>94</v>
      </c>
    </row>
    <row r="18" spans="1:37" ht="12.75">
      <c r="A18" s="25">
        <v>5</v>
      </c>
      <c r="B18" s="26" t="s">
        <v>86</v>
      </c>
      <c r="C18" s="27" t="s">
        <v>106</v>
      </c>
      <c r="D18" s="28" t="s">
        <v>107</v>
      </c>
      <c r="E18" s="29">
        <v>7.2</v>
      </c>
      <c r="F18" s="30" t="s">
        <v>89</v>
      </c>
      <c r="H18" s="31">
        <f t="shared" si="0"/>
        <v>0</v>
      </c>
      <c r="J18" s="31">
        <f t="shared" si="1"/>
        <v>0</v>
      </c>
      <c r="L18" s="32">
        <f t="shared" si="2"/>
        <v>0</v>
      </c>
      <c r="N18" s="29">
        <f t="shared" si="3"/>
        <v>0</v>
      </c>
      <c r="P18" s="30" t="s">
        <v>90</v>
      </c>
      <c r="V18" s="33" t="s">
        <v>70</v>
      </c>
      <c r="X18" s="27" t="s">
        <v>108</v>
      </c>
      <c r="Y18" s="27" t="s">
        <v>106</v>
      </c>
      <c r="Z18" s="30" t="s">
        <v>105</v>
      </c>
      <c r="AJ18" s="4" t="s">
        <v>93</v>
      </c>
      <c r="AK18" s="4" t="s">
        <v>94</v>
      </c>
    </row>
    <row r="19" spans="1:37" ht="12.75">
      <c r="A19" s="25">
        <v>6</v>
      </c>
      <c r="B19" s="26" t="s">
        <v>98</v>
      </c>
      <c r="C19" s="27" t="s">
        <v>109</v>
      </c>
      <c r="D19" s="28" t="s">
        <v>110</v>
      </c>
      <c r="E19" s="29">
        <v>2.1</v>
      </c>
      <c r="F19" s="30" t="s">
        <v>89</v>
      </c>
      <c r="H19" s="31">
        <f t="shared" si="0"/>
        <v>0</v>
      </c>
      <c r="J19" s="31">
        <f t="shared" si="1"/>
        <v>0</v>
      </c>
      <c r="L19" s="32">
        <f t="shared" si="2"/>
        <v>0</v>
      </c>
      <c r="N19" s="29">
        <f t="shared" si="3"/>
        <v>0</v>
      </c>
      <c r="P19" s="30" t="s">
        <v>90</v>
      </c>
      <c r="V19" s="33" t="s">
        <v>70</v>
      </c>
      <c r="X19" s="27" t="s">
        <v>111</v>
      </c>
      <c r="Y19" s="27" t="s">
        <v>109</v>
      </c>
      <c r="Z19" s="30" t="s">
        <v>92</v>
      </c>
      <c r="AJ19" s="4" t="s">
        <v>93</v>
      </c>
      <c r="AK19" s="4" t="s">
        <v>94</v>
      </c>
    </row>
    <row r="20" spans="1:37" ht="12.75">
      <c r="A20" s="25">
        <v>7</v>
      </c>
      <c r="B20" s="26" t="s">
        <v>98</v>
      </c>
      <c r="C20" s="27" t="s">
        <v>112</v>
      </c>
      <c r="D20" s="28" t="s">
        <v>113</v>
      </c>
      <c r="E20" s="29">
        <v>2.1</v>
      </c>
      <c r="F20" s="30" t="s">
        <v>89</v>
      </c>
      <c r="H20" s="31">
        <f t="shared" si="0"/>
        <v>0</v>
      </c>
      <c r="J20" s="31">
        <f t="shared" si="1"/>
        <v>0</v>
      </c>
      <c r="L20" s="32">
        <f t="shared" si="2"/>
        <v>0</v>
      </c>
      <c r="N20" s="29">
        <f t="shared" si="3"/>
        <v>0</v>
      </c>
      <c r="P20" s="30" t="s">
        <v>90</v>
      </c>
      <c r="V20" s="33" t="s">
        <v>70</v>
      </c>
      <c r="X20" s="27" t="s">
        <v>114</v>
      </c>
      <c r="Y20" s="27" t="s">
        <v>112</v>
      </c>
      <c r="Z20" s="30" t="s">
        <v>92</v>
      </c>
      <c r="AJ20" s="4" t="s">
        <v>93</v>
      </c>
      <c r="AK20" s="4" t="s">
        <v>94</v>
      </c>
    </row>
    <row r="21" spans="1:37" ht="12.75">
      <c r="A21" s="25">
        <v>8</v>
      </c>
      <c r="B21" s="26" t="s">
        <v>115</v>
      </c>
      <c r="C21" s="27" t="s">
        <v>116</v>
      </c>
      <c r="D21" s="28" t="s">
        <v>117</v>
      </c>
      <c r="E21" s="29">
        <v>3.8</v>
      </c>
      <c r="F21" s="30" t="s">
        <v>118</v>
      </c>
      <c r="I21" s="31">
        <f>ROUND(E21*G21,2)</f>
        <v>0</v>
      </c>
      <c r="J21" s="31">
        <f t="shared" si="1"/>
        <v>0</v>
      </c>
      <c r="K21" s="32">
        <v>1</v>
      </c>
      <c r="L21" s="32">
        <f t="shared" si="2"/>
        <v>3.8</v>
      </c>
      <c r="N21" s="29">
        <f t="shared" si="3"/>
        <v>0</v>
      </c>
      <c r="P21" s="30" t="s">
        <v>90</v>
      </c>
      <c r="V21" s="33" t="s">
        <v>69</v>
      </c>
      <c r="X21" s="27" t="s">
        <v>116</v>
      </c>
      <c r="Y21" s="27" t="s">
        <v>116</v>
      </c>
      <c r="Z21" s="30" t="s">
        <v>119</v>
      </c>
      <c r="AA21" s="27" t="s">
        <v>90</v>
      </c>
      <c r="AJ21" s="4" t="s">
        <v>120</v>
      </c>
      <c r="AK21" s="4" t="s">
        <v>94</v>
      </c>
    </row>
    <row r="22" spans="4:23" ht="12.75">
      <c r="D22" s="67" t="s">
        <v>121</v>
      </c>
      <c r="E22" s="68">
        <f>J22</f>
        <v>0</v>
      </c>
      <c r="H22" s="68">
        <f>SUM(H12:H21)</f>
        <v>0</v>
      </c>
      <c r="I22" s="68">
        <f>SUM(I12:I21)</f>
        <v>0</v>
      </c>
      <c r="J22" s="68">
        <f>SUM(J12:J21)</f>
        <v>0</v>
      </c>
      <c r="L22" s="69">
        <f>SUM(L12:L21)</f>
        <v>3.8</v>
      </c>
      <c r="N22" s="70">
        <f>SUM(N12:N21)</f>
        <v>0</v>
      </c>
      <c r="W22" s="34">
        <f>SUM(W12:W21)</f>
        <v>0</v>
      </c>
    </row>
    <row r="24" ht="12.75">
      <c r="B24" s="27" t="s">
        <v>122</v>
      </c>
    </row>
    <row r="25" spans="1:37" ht="21">
      <c r="A25" s="25">
        <v>9</v>
      </c>
      <c r="B25" s="26" t="s">
        <v>123</v>
      </c>
      <c r="C25" s="27" t="s">
        <v>124</v>
      </c>
      <c r="D25" s="28" t="s">
        <v>125</v>
      </c>
      <c r="E25" s="29">
        <v>2.51</v>
      </c>
      <c r="F25" s="30" t="s">
        <v>89</v>
      </c>
      <c r="H25" s="31">
        <f>ROUND(E25*G25,2)</f>
        <v>0</v>
      </c>
      <c r="J25" s="31">
        <f>ROUND(E25*G25,2)</f>
        <v>0</v>
      </c>
      <c r="K25" s="32">
        <v>1.77807</v>
      </c>
      <c r="L25" s="32">
        <f>E25*K25</f>
        <v>4.462955699999999</v>
      </c>
      <c r="N25" s="29">
        <f>E25*M25</f>
        <v>0</v>
      </c>
      <c r="P25" s="30" t="s">
        <v>90</v>
      </c>
      <c r="V25" s="33" t="s">
        <v>70</v>
      </c>
      <c r="X25" s="27" t="s">
        <v>126</v>
      </c>
      <c r="Y25" s="27" t="s">
        <v>124</v>
      </c>
      <c r="Z25" s="30" t="s">
        <v>127</v>
      </c>
      <c r="AJ25" s="4" t="s">
        <v>93</v>
      </c>
      <c r="AK25" s="4" t="s">
        <v>94</v>
      </c>
    </row>
    <row r="26" spans="4:25" ht="21">
      <c r="D26" s="79" t="s">
        <v>710</v>
      </c>
      <c r="X26" s="27"/>
      <c r="Y26" s="27"/>
    </row>
    <row r="27" spans="4:25" ht="12.75">
      <c r="D27" s="79" t="s">
        <v>711</v>
      </c>
      <c r="X27" s="27"/>
      <c r="Y27" s="27"/>
    </row>
    <row r="28" spans="1:37" ht="21">
      <c r="A28" s="25">
        <v>10</v>
      </c>
      <c r="B28" s="26" t="s">
        <v>123</v>
      </c>
      <c r="C28" s="27" t="s">
        <v>128</v>
      </c>
      <c r="D28" s="28" t="s">
        <v>129</v>
      </c>
      <c r="E28" s="29">
        <v>0.55</v>
      </c>
      <c r="F28" s="30" t="s">
        <v>89</v>
      </c>
      <c r="H28" s="31">
        <f>ROUND(E28*G28,2)</f>
        <v>0</v>
      </c>
      <c r="J28" s="31">
        <f>ROUND(E28*G28,2)</f>
        <v>0</v>
      </c>
      <c r="K28" s="32">
        <v>1.77807</v>
      </c>
      <c r="L28" s="32">
        <f>E28*K28</f>
        <v>0.9779385000000002</v>
      </c>
      <c r="N28" s="29">
        <f>E28*M28</f>
        <v>0</v>
      </c>
      <c r="P28" s="30" t="s">
        <v>90</v>
      </c>
      <c r="V28" s="33" t="s">
        <v>70</v>
      </c>
      <c r="X28" s="27" t="s">
        <v>130</v>
      </c>
      <c r="Y28" s="27" t="s">
        <v>128</v>
      </c>
      <c r="Z28" s="30" t="s">
        <v>127</v>
      </c>
      <c r="AJ28" s="4" t="s">
        <v>93</v>
      </c>
      <c r="AK28" s="4" t="s">
        <v>94</v>
      </c>
    </row>
    <row r="29" spans="4:24" ht="12.75">
      <c r="D29" s="71" t="s">
        <v>131</v>
      </c>
      <c r="E29" s="72"/>
      <c r="F29" s="73"/>
      <c r="G29" s="74"/>
      <c r="H29" s="74"/>
      <c r="I29" s="74"/>
      <c r="J29" s="74"/>
      <c r="K29" s="75"/>
      <c r="L29" s="75"/>
      <c r="M29" s="72"/>
      <c r="N29" s="72"/>
      <c r="O29" s="73"/>
      <c r="P29" s="73"/>
      <c r="Q29" s="72"/>
      <c r="R29" s="72"/>
      <c r="S29" s="72"/>
      <c r="T29" s="76"/>
      <c r="U29" s="76"/>
      <c r="V29" s="76" t="s">
        <v>0</v>
      </c>
      <c r="W29" s="77"/>
      <c r="X29" s="73"/>
    </row>
    <row r="30" spans="1:37" ht="12.75">
      <c r="A30" s="25">
        <v>11</v>
      </c>
      <c r="B30" s="26" t="s">
        <v>132</v>
      </c>
      <c r="C30" s="27" t="s">
        <v>133</v>
      </c>
      <c r="D30" s="28" t="s">
        <v>134</v>
      </c>
      <c r="E30" s="29">
        <v>1.5</v>
      </c>
      <c r="F30" s="30" t="s">
        <v>89</v>
      </c>
      <c r="H30" s="31">
        <f aca="true" t="shared" si="4" ref="H30:H38">ROUND(E30*G30,2)</f>
        <v>0</v>
      </c>
      <c r="J30" s="31">
        <f aca="true" t="shared" si="5" ref="J30:J38">ROUND(E30*G30,2)</f>
        <v>0</v>
      </c>
      <c r="K30" s="32">
        <v>0.76102</v>
      </c>
      <c r="L30" s="32">
        <f aca="true" t="shared" si="6" ref="L30:L38">E30*K30</f>
        <v>1.14153</v>
      </c>
      <c r="N30" s="29">
        <f aca="true" t="shared" si="7" ref="N30:N38">E30*M30</f>
        <v>0</v>
      </c>
      <c r="P30" s="30" t="s">
        <v>90</v>
      </c>
      <c r="V30" s="33" t="s">
        <v>70</v>
      </c>
      <c r="X30" s="27" t="s">
        <v>135</v>
      </c>
      <c r="Y30" s="27" t="s">
        <v>133</v>
      </c>
      <c r="Z30" s="30" t="s">
        <v>127</v>
      </c>
      <c r="AJ30" s="4" t="s">
        <v>93</v>
      </c>
      <c r="AK30" s="4" t="s">
        <v>94</v>
      </c>
    </row>
    <row r="31" spans="1:37" ht="21">
      <c r="A31" s="25">
        <v>12</v>
      </c>
      <c r="B31" s="26" t="s">
        <v>132</v>
      </c>
      <c r="C31" s="27" t="s">
        <v>136</v>
      </c>
      <c r="D31" s="28" t="s">
        <v>137</v>
      </c>
      <c r="E31" s="29">
        <v>1</v>
      </c>
      <c r="F31" s="30" t="s">
        <v>138</v>
      </c>
      <c r="H31" s="31">
        <f t="shared" si="4"/>
        <v>0</v>
      </c>
      <c r="J31" s="31">
        <f t="shared" si="5"/>
        <v>0</v>
      </c>
      <c r="K31" s="32">
        <v>0.43</v>
      </c>
      <c r="L31" s="32">
        <f t="shared" si="6"/>
        <v>0.43</v>
      </c>
      <c r="N31" s="29">
        <f t="shared" si="7"/>
        <v>0</v>
      </c>
      <c r="P31" s="30" t="s">
        <v>90</v>
      </c>
      <c r="V31" s="33" t="s">
        <v>70</v>
      </c>
      <c r="X31" s="27" t="s">
        <v>139</v>
      </c>
      <c r="Y31" s="27" t="s">
        <v>136</v>
      </c>
      <c r="Z31" s="30" t="s">
        <v>127</v>
      </c>
      <c r="AJ31" s="4" t="s">
        <v>93</v>
      </c>
      <c r="AK31" s="4" t="s">
        <v>94</v>
      </c>
    </row>
    <row r="32" spans="1:37" ht="12.75">
      <c r="A32" s="25">
        <v>13</v>
      </c>
      <c r="B32" s="26" t="s">
        <v>132</v>
      </c>
      <c r="C32" s="27" t="s">
        <v>140</v>
      </c>
      <c r="D32" s="28" t="s">
        <v>141</v>
      </c>
      <c r="E32" s="29">
        <v>4</v>
      </c>
      <c r="F32" s="30" t="s">
        <v>138</v>
      </c>
      <c r="H32" s="31">
        <f t="shared" si="4"/>
        <v>0</v>
      </c>
      <c r="J32" s="31">
        <f t="shared" si="5"/>
        <v>0</v>
      </c>
      <c r="K32" s="32">
        <v>0.02803</v>
      </c>
      <c r="L32" s="32">
        <f t="shared" si="6"/>
        <v>0.11212</v>
      </c>
      <c r="N32" s="29">
        <f t="shared" si="7"/>
        <v>0</v>
      </c>
      <c r="P32" s="30" t="s">
        <v>90</v>
      </c>
      <c r="V32" s="33" t="s">
        <v>70</v>
      </c>
      <c r="X32" s="27" t="s">
        <v>142</v>
      </c>
      <c r="Y32" s="27" t="s">
        <v>140</v>
      </c>
      <c r="Z32" s="30" t="s">
        <v>127</v>
      </c>
      <c r="AJ32" s="4" t="s">
        <v>93</v>
      </c>
      <c r="AK32" s="4" t="s">
        <v>94</v>
      </c>
    </row>
    <row r="33" spans="1:37" ht="12.75">
      <c r="A33" s="25">
        <v>14</v>
      </c>
      <c r="B33" s="26" t="s">
        <v>132</v>
      </c>
      <c r="C33" s="27" t="s">
        <v>143</v>
      </c>
      <c r="D33" s="28" t="s">
        <v>144</v>
      </c>
      <c r="E33" s="29">
        <v>1</v>
      </c>
      <c r="F33" s="30" t="s">
        <v>138</v>
      </c>
      <c r="H33" s="31">
        <f t="shared" si="4"/>
        <v>0</v>
      </c>
      <c r="J33" s="31">
        <f t="shared" si="5"/>
        <v>0</v>
      </c>
      <c r="K33" s="32">
        <v>0.01726</v>
      </c>
      <c r="L33" s="32">
        <f t="shared" si="6"/>
        <v>0.01726</v>
      </c>
      <c r="N33" s="29">
        <f t="shared" si="7"/>
        <v>0</v>
      </c>
      <c r="P33" s="30" t="s">
        <v>90</v>
      </c>
      <c r="V33" s="33" t="s">
        <v>70</v>
      </c>
      <c r="X33" s="27" t="s">
        <v>145</v>
      </c>
      <c r="Y33" s="27" t="s">
        <v>143</v>
      </c>
      <c r="Z33" s="30" t="s">
        <v>127</v>
      </c>
      <c r="AJ33" s="4" t="s">
        <v>93</v>
      </c>
      <c r="AK33" s="4" t="s">
        <v>94</v>
      </c>
    </row>
    <row r="34" spans="1:37" ht="12.75">
      <c r="A34" s="25">
        <v>15</v>
      </c>
      <c r="B34" s="26" t="s">
        <v>132</v>
      </c>
      <c r="C34" s="27" t="s">
        <v>146</v>
      </c>
      <c r="D34" s="28" t="s">
        <v>147</v>
      </c>
      <c r="E34" s="29">
        <v>4</v>
      </c>
      <c r="F34" s="30" t="s">
        <v>138</v>
      </c>
      <c r="H34" s="31">
        <f t="shared" si="4"/>
        <v>0</v>
      </c>
      <c r="J34" s="31">
        <f t="shared" si="5"/>
        <v>0</v>
      </c>
      <c r="K34" s="32">
        <v>0.03984</v>
      </c>
      <c r="L34" s="32">
        <f t="shared" si="6"/>
        <v>0.15936</v>
      </c>
      <c r="N34" s="29">
        <f t="shared" si="7"/>
        <v>0</v>
      </c>
      <c r="P34" s="30" t="s">
        <v>90</v>
      </c>
      <c r="V34" s="33" t="s">
        <v>70</v>
      </c>
      <c r="X34" s="27" t="s">
        <v>148</v>
      </c>
      <c r="Y34" s="27" t="s">
        <v>146</v>
      </c>
      <c r="Z34" s="30" t="s">
        <v>127</v>
      </c>
      <c r="AJ34" s="4" t="s">
        <v>93</v>
      </c>
      <c r="AK34" s="4" t="s">
        <v>94</v>
      </c>
    </row>
    <row r="35" spans="1:37" ht="12.75">
      <c r="A35" s="25">
        <v>16</v>
      </c>
      <c r="B35" s="26" t="s">
        <v>132</v>
      </c>
      <c r="C35" s="27" t="s">
        <v>149</v>
      </c>
      <c r="D35" s="28" t="s">
        <v>150</v>
      </c>
      <c r="E35" s="29">
        <v>4</v>
      </c>
      <c r="F35" s="30" t="s">
        <v>138</v>
      </c>
      <c r="H35" s="31">
        <f t="shared" si="4"/>
        <v>0</v>
      </c>
      <c r="J35" s="31">
        <f t="shared" si="5"/>
        <v>0</v>
      </c>
      <c r="K35" s="32">
        <v>0.04969</v>
      </c>
      <c r="L35" s="32">
        <f t="shared" si="6"/>
        <v>0.19876</v>
      </c>
      <c r="N35" s="29">
        <f t="shared" si="7"/>
        <v>0</v>
      </c>
      <c r="P35" s="30" t="s">
        <v>90</v>
      </c>
      <c r="V35" s="33" t="s">
        <v>70</v>
      </c>
      <c r="X35" s="27" t="s">
        <v>151</v>
      </c>
      <c r="Y35" s="27" t="s">
        <v>149</v>
      </c>
      <c r="Z35" s="30" t="s">
        <v>127</v>
      </c>
      <c r="AJ35" s="4" t="s">
        <v>93</v>
      </c>
      <c r="AK35" s="4" t="s">
        <v>94</v>
      </c>
    </row>
    <row r="36" spans="1:37" ht="12.75">
      <c r="A36" s="25">
        <v>17</v>
      </c>
      <c r="B36" s="26" t="s">
        <v>132</v>
      </c>
      <c r="C36" s="27" t="s">
        <v>152</v>
      </c>
      <c r="D36" s="28" t="s">
        <v>153</v>
      </c>
      <c r="E36" s="29">
        <v>4</v>
      </c>
      <c r="F36" s="30" t="s">
        <v>138</v>
      </c>
      <c r="H36" s="31">
        <f t="shared" si="4"/>
        <v>0</v>
      </c>
      <c r="J36" s="31">
        <f t="shared" si="5"/>
        <v>0</v>
      </c>
      <c r="K36" s="32">
        <v>0.05954</v>
      </c>
      <c r="L36" s="32">
        <f t="shared" si="6"/>
        <v>0.23816</v>
      </c>
      <c r="N36" s="29">
        <f t="shared" si="7"/>
        <v>0</v>
      </c>
      <c r="P36" s="30" t="s">
        <v>90</v>
      </c>
      <c r="V36" s="33" t="s">
        <v>70</v>
      </c>
      <c r="X36" s="27" t="s">
        <v>154</v>
      </c>
      <c r="Y36" s="27" t="s">
        <v>152</v>
      </c>
      <c r="Z36" s="30" t="s">
        <v>127</v>
      </c>
      <c r="AJ36" s="4" t="s">
        <v>93</v>
      </c>
      <c r="AK36" s="4" t="s">
        <v>94</v>
      </c>
    </row>
    <row r="37" spans="1:37" ht="12.75">
      <c r="A37" s="25">
        <v>18</v>
      </c>
      <c r="B37" s="26" t="s">
        <v>132</v>
      </c>
      <c r="C37" s="27" t="s">
        <v>155</v>
      </c>
      <c r="D37" s="28" t="s">
        <v>156</v>
      </c>
      <c r="E37" s="29">
        <v>0.3</v>
      </c>
      <c r="F37" s="30" t="s">
        <v>89</v>
      </c>
      <c r="H37" s="31">
        <f t="shared" si="4"/>
        <v>0</v>
      </c>
      <c r="J37" s="31">
        <f t="shared" si="5"/>
        <v>0</v>
      </c>
      <c r="K37" s="32">
        <v>2.4468</v>
      </c>
      <c r="L37" s="32">
        <f t="shared" si="6"/>
        <v>0.73404</v>
      </c>
      <c r="N37" s="29">
        <f t="shared" si="7"/>
        <v>0</v>
      </c>
      <c r="P37" s="30" t="s">
        <v>90</v>
      </c>
      <c r="V37" s="33" t="s">
        <v>70</v>
      </c>
      <c r="X37" s="27" t="s">
        <v>157</v>
      </c>
      <c r="Y37" s="27" t="s">
        <v>155</v>
      </c>
      <c r="Z37" s="30" t="s">
        <v>158</v>
      </c>
      <c r="AJ37" s="4" t="s">
        <v>93</v>
      </c>
      <c r="AK37" s="4" t="s">
        <v>94</v>
      </c>
    </row>
    <row r="38" spans="1:37" ht="12.75">
      <c r="A38" s="25">
        <v>19</v>
      </c>
      <c r="B38" s="26" t="s">
        <v>132</v>
      </c>
      <c r="C38" s="27" t="s">
        <v>159</v>
      </c>
      <c r="D38" s="28" t="s">
        <v>160</v>
      </c>
      <c r="E38" s="29">
        <v>3.7</v>
      </c>
      <c r="F38" s="30" t="s">
        <v>161</v>
      </c>
      <c r="H38" s="31">
        <f t="shared" si="4"/>
        <v>0</v>
      </c>
      <c r="J38" s="31">
        <f t="shared" si="5"/>
        <v>0</v>
      </c>
      <c r="K38" s="32">
        <v>0.00726</v>
      </c>
      <c r="L38" s="32">
        <f t="shared" si="6"/>
        <v>0.026862</v>
      </c>
      <c r="N38" s="29">
        <f t="shared" si="7"/>
        <v>0</v>
      </c>
      <c r="P38" s="30" t="s">
        <v>90</v>
      </c>
      <c r="V38" s="33" t="s">
        <v>70</v>
      </c>
      <c r="X38" s="27" t="s">
        <v>162</v>
      </c>
      <c r="Y38" s="27" t="s">
        <v>159</v>
      </c>
      <c r="Z38" s="30" t="s">
        <v>158</v>
      </c>
      <c r="AJ38" s="4" t="s">
        <v>93</v>
      </c>
      <c r="AK38" s="4" t="s">
        <v>94</v>
      </c>
    </row>
    <row r="39" spans="4:24" ht="12.75">
      <c r="D39" s="71" t="s">
        <v>163</v>
      </c>
      <c r="E39" s="72"/>
      <c r="F39" s="73"/>
      <c r="G39" s="74"/>
      <c r="H39" s="74"/>
      <c r="I39" s="74"/>
      <c r="J39" s="74"/>
      <c r="K39" s="75"/>
      <c r="L39" s="75"/>
      <c r="M39" s="72"/>
      <c r="N39" s="72"/>
      <c r="O39" s="73"/>
      <c r="P39" s="73"/>
      <c r="Q39" s="72"/>
      <c r="R39" s="72"/>
      <c r="S39" s="72"/>
      <c r="T39" s="76"/>
      <c r="U39" s="76"/>
      <c r="V39" s="76" t="s">
        <v>0</v>
      </c>
      <c r="W39" s="77"/>
      <c r="X39" s="73"/>
    </row>
    <row r="40" spans="1:37" ht="12.75">
      <c r="A40" s="25">
        <v>20</v>
      </c>
      <c r="B40" s="26" t="s">
        <v>132</v>
      </c>
      <c r="C40" s="27" t="s">
        <v>164</v>
      </c>
      <c r="D40" s="28" t="s">
        <v>165</v>
      </c>
      <c r="E40" s="29">
        <v>3.7</v>
      </c>
      <c r="F40" s="30" t="s">
        <v>161</v>
      </c>
      <c r="H40" s="31">
        <f>ROUND(E40*G40,2)</f>
        <v>0</v>
      </c>
      <c r="J40" s="31">
        <f>ROUND(E40*G40,2)</f>
        <v>0</v>
      </c>
      <c r="L40" s="32">
        <f>E40*K40</f>
        <v>0</v>
      </c>
      <c r="N40" s="29">
        <f>E40*M40</f>
        <v>0</v>
      </c>
      <c r="P40" s="30" t="s">
        <v>90</v>
      </c>
      <c r="V40" s="33" t="s">
        <v>70</v>
      </c>
      <c r="X40" s="27" t="s">
        <v>166</v>
      </c>
      <c r="Y40" s="27" t="s">
        <v>164</v>
      </c>
      <c r="Z40" s="30" t="s">
        <v>158</v>
      </c>
      <c r="AJ40" s="4" t="s">
        <v>93</v>
      </c>
      <c r="AK40" s="4" t="s">
        <v>94</v>
      </c>
    </row>
    <row r="41" spans="1:37" ht="12.75">
      <c r="A41" s="25">
        <v>21</v>
      </c>
      <c r="B41" s="26" t="s">
        <v>132</v>
      </c>
      <c r="C41" s="27" t="s">
        <v>167</v>
      </c>
      <c r="D41" s="28" t="s">
        <v>168</v>
      </c>
      <c r="E41" s="29">
        <v>0.03</v>
      </c>
      <c r="F41" s="30" t="s">
        <v>118</v>
      </c>
      <c r="H41" s="31">
        <f>ROUND(E41*G41,2)</f>
        <v>0</v>
      </c>
      <c r="J41" s="31">
        <f>ROUND(E41*G41,2)</f>
        <v>0</v>
      </c>
      <c r="K41" s="32">
        <v>1.04425</v>
      </c>
      <c r="L41" s="32">
        <f>E41*K41</f>
        <v>0.031327499999999994</v>
      </c>
      <c r="N41" s="29">
        <f>E41*M41</f>
        <v>0</v>
      </c>
      <c r="P41" s="30" t="s">
        <v>90</v>
      </c>
      <c r="V41" s="33" t="s">
        <v>70</v>
      </c>
      <c r="X41" s="27" t="s">
        <v>169</v>
      </c>
      <c r="Y41" s="27" t="s">
        <v>167</v>
      </c>
      <c r="Z41" s="30" t="s">
        <v>158</v>
      </c>
      <c r="AJ41" s="4" t="s">
        <v>93</v>
      </c>
      <c r="AK41" s="4" t="s">
        <v>94</v>
      </c>
    </row>
    <row r="42" spans="1:37" ht="12.75">
      <c r="A42" s="25">
        <v>22</v>
      </c>
      <c r="B42" s="26" t="s">
        <v>132</v>
      </c>
      <c r="C42" s="27" t="s">
        <v>170</v>
      </c>
      <c r="D42" s="28" t="s">
        <v>171</v>
      </c>
      <c r="E42" s="29">
        <v>26.319</v>
      </c>
      <c r="F42" s="30" t="s">
        <v>161</v>
      </c>
      <c r="H42" s="31">
        <f>ROUND(E42*G42,2)</f>
        <v>0</v>
      </c>
      <c r="J42" s="31">
        <f>ROUND(E42*G42,2)</f>
        <v>0</v>
      </c>
      <c r="K42" s="32">
        <v>0.07862</v>
      </c>
      <c r="L42" s="32">
        <f>E42*K42</f>
        <v>2.06919978</v>
      </c>
      <c r="N42" s="29">
        <f>E42*M42</f>
        <v>0</v>
      </c>
      <c r="P42" s="30" t="s">
        <v>90</v>
      </c>
      <c r="V42" s="33" t="s">
        <v>70</v>
      </c>
      <c r="X42" s="27" t="s">
        <v>172</v>
      </c>
      <c r="Y42" s="27" t="s">
        <v>170</v>
      </c>
      <c r="Z42" s="30" t="s">
        <v>127</v>
      </c>
      <c r="AJ42" s="4" t="s">
        <v>93</v>
      </c>
      <c r="AK42" s="4" t="s">
        <v>94</v>
      </c>
    </row>
    <row r="43" spans="4:24" ht="12.75">
      <c r="D43" s="71" t="s">
        <v>173</v>
      </c>
      <c r="E43" s="72"/>
      <c r="F43" s="73"/>
      <c r="G43" s="74"/>
      <c r="H43" s="74"/>
      <c r="I43" s="74"/>
      <c r="J43" s="74"/>
      <c r="K43" s="75"/>
      <c r="L43" s="75"/>
      <c r="M43" s="72"/>
      <c r="N43" s="72"/>
      <c r="O43" s="73"/>
      <c r="P43" s="73"/>
      <c r="Q43" s="72"/>
      <c r="R43" s="72"/>
      <c r="S43" s="72"/>
      <c r="T43" s="76"/>
      <c r="U43" s="76"/>
      <c r="V43" s="76" t="s">
        <v>0</v>
      </c>
      <c r="W43" s="77"/>
      <c r="X43" s="73"/>
    </row>
    <row r="44" spans="4:24" ht="12.75">
      <c r="D44" s="71" t="s">
        <v>174</v>
      </c>
      <c r="E44" s="72"/>
      <c r="F44" s="73"/>
      <c r="G44" s="74"/>
      <c r="H44" s="74"/>
      <c r="I44" s="74"/>
      <c r="J44" s="74"/>
      <c r="K44" s="75"/>
      <c r="L44" s="75"/>
      <c r="M44" s="72"/>
      <c r="N44" s="72"/>
      <c r="O44" s="73"/>
      <c r="P44" s="73"/>
      <c r="Q44" s="72"/>
      <c r="R44" s="72"/>
      <c r="S44" s="72"/>
      <c r="T44" s="76"/>
      <c r="U44" s="76"/>
      <c r="V44" s="76" t="s">
        <v>0</v>
      </c>
      <c r="W44" s="77"/>
      <c r="X44" s="73"/>
    </row>
    <row r="45" spans="4:24" ht="12.75">
      <c r="D45" s="71" t="s">
        <v>175</v>
      </c>
      <c r="E45" s="72"/>
      <c r="F45" s="73"/>
      <c r="G45" s="74"/>
      <c r="H45" s="74"/>
      <c r="I45" s="74"/>
      <c r="J45" s="74"/>
      <c r="K45" s="75"/>
      <c r="L45" s="75"/>
      <c r="M45" s="72"/>
      <c r="N45" s="72"/>
      <c r="O45" s="73"/>
      <c r="P45" s="73"/>
      <c r="Q45" s="72"/>
      <c r="R45" s="72"/>
      <c r="S45" s="72"/>
      <c r="T45" s="76"/>
      <c r="U45" s="76"/>
      <c r="V45" s="76" t="s">
        <v>0</v>
      </c>
      <c r="W45" s="77"/>
      <c r="X45" s="73"/>
    </row>
    <row r="46" spans="1:37" ht="12.75">
      <c r="A46" s="25">
        <v>23</v>
      </c>
      <c r="B46" s="26" t="s">
        <v>132</v>
      </c>
      <c r="C46" s="27" t="s">
        <v>176</v>
      </c>
      <c r="D46" s="28" t="s">
        <v>177</v>
      </c>
      <c r="E46" s="29">
        <v>4.352</v>
      </c>
      <c r="F46" s="30" t="s">
        <v>161</v>
      </c>
      <c r="H46" s="31">
        <f>ROUND(E46*G46,2)</f>
        <v>0</v>
      </c>
      <c r="J46" s="31">
        <f>ROUND(E46*G46,2)</f>
        <v>0</v>
      </c>
      <c r="K46" s="32">
        <v>0.11772</v>
      </c>
      <c r="L46" s="32">
        <f>E46*K46</f>
        <v>0.51231744</v>
      </c>
      <c r="N46" s="29">
        <f>E46*M46</f>
        <v>0</v>
      </c>
      <c r="P46" s="30" t="s">
        <v>90</v>
      </c>
      <c r="V46" s="33" t="s">
        <v>70</v>
      </c>
      <c r="X46" s="27" t="s">
        <v>178</v>
      </c>
      <c r="Y46" s="27" t="s">
        <v>176</v>
      </c>
      <c r="Z46" s="30" t="s">
        <v>127</v>
      </c>
      <c r="AJ46" s="4" t="s">
        <v>93</v>
      </c>
      <c r="AK46" s="4" t="s">
        <v>94</v>
      </c>
    </row>
    <row r="47" spans="4:24" ht="12.75">
      <c r="D47" s="71" t="s">
        <v>179</v>
      </c>
      <c r="E47" s="72"/>
      <c r="F47" s="73"/>
      <c r="G47" s="74"/>
      <c r="H47" s="74"/>
      <c r="I47" s="74"/>
      <c r="J47" s="74"/>
      <c r="K47" s="75"/>
      <c r="L47" s="75"/>
      <c r="M47" s="72"/>
      <c r="N47" s="72"/>
      <c r="O47" s="73"/>
      <c r="P47" s="73"/>
      <c r="Q47" s="72"/>
      <c r="R47" s="72"/>
      <c r="S47" s="72"/>
      <c r="T47" s="76"/>
      <c r="U47" s="76"/>
      <c r="V47" s="76" t="s">
        <v>0</v>
      </c>
      <c r="W47" s="77"/>
      <c r="X47" s="73"/>
    </row>
    <row r="48" spans="4:23" ht="12.75">
      <c r="D48" s="67" t="s">
        <v>180</v>
      </c>
      <c r="E48" s="68">
        <f>J48</f>
        <v>0</v>
      </c>
      <c r="H48" s="68">
        <f>SUM(H24:H47)</f>
        <v>0</v>
      </c>
      <c r="I48" s="68">
        <f>SUM(I24:I47)</f>
        <v>0</v>
      </c>
      <c r="J48" s="68">
        <f>SUM(J24:J47)</f>
        <v>0</v>
      </c>
      <c r="L48" s="69">
        <f>SUM(L24:L47)</f>
        <v>11.11183092</v>
      </c>
      <c r="N48" s="70">
        <f>SUM(N24:N47)</f>
        <v>0</v>
      </c>
      <c r="W48" s="34">
        <f>SUM(W24:W47)</f>
        <v>0</v>
      </c>
    </row>
    <row r="50" ht="12.75">
      <c r="B50" s="27" t="s">
        <v>181</v>
      </c>
    </row>
    <row r="51" spans="1:37" ht="12.75">
      <c r="A51" s="25">
        <v>24</v>
      </c>
      <c r="B51" s="26" t="s">
        <v>132</v>
      </c>
      <c r="C51" s="27" t="s">
        <v>182</v>
      </c>
      <c r="D51" s="28" t="s">
        <v>183</v>
      </c>
      <c r="E51" s="29">
        <v>0.4</v>
      </c>
      <c r="F51" s="30" t="s">
        <v>89</v>
      </c>
      <c r="H51" s="31">
        <f>ROUND(E51*G51,2)</f>
        <v>0</v>
      </c>
      <c r="J51" s="31">
        <f>ROUND(E51*G51,2)</f>
        <v>0</v>
      </c>
      <c r="K51" s="32">
        <v>2.47861</v>
      </c>
      <c r="L51" s="32">
        <f>E51*K51</f>
        <v>0.9914440000000001</v>
      </c>
      <c r="N51" s="29">
        <f>E51*M51</f>
        <v>0</v>
      </c>
      <c r="P51" s="30" t="s">
        <v>90</v>
      </c>
      <c r="V51" s="33" t="s">
        <v>70</v>
      </c>
      <c r="X51" s="27" t="s">
        <v>184</v>
      </c>
      <c r="Y51" s="27" t="s">
        <v>182</v>
      </c>
      <c r="Z51" s="30" t="s">
        <v>158</v>
      </c>
      <c r="AJ51" s="4" t="s">
        <v>93</v>
      </c>
      <c r="AK51" s="4" t="s">
        <v>94</v>
      </c>
    </row>
    <row r="52" spans="1:37" ht="12.75">
      <c r="A52" s="25">
        <v>25</v>
      </c>
      <c r="B52" s="26" t="s">
        <v>132</v>
      </c>
      <c r="C52" s="27" t="s">
        <v>185</v>
      </c>
      <c r="D52" s="28" t="s">
        <v>186</v>
      </c>
      <c r="E52" s="29">
        <v>2.4</v>
      </c>
      <c r="F52" s="30" t="s">
        <v>161</v>
      </c>
      <c r="H52" s="31">
        <f>ROUND(E52*G52,2)</f>
        <v>0</v>
      </c>
      <c r="J52" s="31">
        <f>ROUND(E52*G52,2)</f>
        <v>0</v>
      </c>
      <c r="K52" s="32">
        <v>0.00335</v>
      </c>
      <c r="L52" s="32">
        <f>E52*K52</f>
        <v>0.00804</v>
      </c>
      <c r="N52" s="29">
        <f>E52*M52</f>
        <v>0</v>
      </c>
      <c r="P52" s="30" t="s">
        <v>90</v>
      </c>
      <c r="V52" s="33" t="s">
        <v>70</v>
      </c>
      <c r="X52" s="27" t="s">
        <v>187</v>
      </c>
      <c r="Y52" s="27" t="s">
        <v>185</v>
      </c>
      <c r="Z52" s="30" t="s">
        <v>158</v>
      </c>
      <c r="AJ52" s="4" t="s">
        <v>93</v>
      </c>
      <c r="AK52" s="4" t="s">
        <v>94</v>
      </c>
    </row>
    <row r="53" spans="1:37" ht="12.75">
      <c r="A53" s="25">
        <v>26</v>
      </c>
      <c r="B53" s="26" t="s">
        <v>132</v>
      </c>
      <c r="C53" s="27" t="s">
        <v>188</v>
      </c>
      <c r="D53" s="28" t="s">
        <v>189</v>
      </c>
      <c r="E53" s="29">
        <v>2.4</v>
      </c>
      <c r="F53" s="30" t="s">
        <v>161</v>
      </c>
      <c r="H53" s="31">
        <f>ROUND(E53*G53,2)</f>
        <v>0</v>
      </c>
      <c r="J53" s="31">
        <f>ROUND(E53*G53,2)</f>
        <v>0</v>
      </c>
      <c r="L53" s="32">
        <f>E53*K53</f>
        <v>0</v>
      </c>
      <c r="N53" s="29">
        <f>E53*M53</f>
        <v>0</v>
      </c>
      <c r="P53" s="30" t="s">
        <v>90</v>
      </c>
      <c r="V53" s="33" t="s">
        <v>70</v>
      </c>
      <c r="X53" s="27" t="s">
        <v>190</v>
      </c>
      <c r="Y53" s="27" t="s">
        <v>188</v>
      </c>
      <c r="Z53" s="30" t="s">
        <v>158</v>
      </c>
      <c r="AJ53" s="4" t="s">
        <v>93</v>
      </c>
      <c r="AK53" s="4" t="s">
        <v>94</v>
      </c>
    </row>
    <row r="54" spans="1:37" ht="12.75">
      <c r="A54" s="25">
        <v>27</v>
      </c>
      <c r="B54" s="26" t="s">
        <v>132</v>
      </c>
      <c r="C54" s="27" t="s">
        <v>191</v>
      </c>
      <c r="D54" s="28" t="s">
        <v>192</v>
      </c>
      <c r="E54" s="29">
        <v>0.04</v>
      </c>
      <c r="F54" s="30" t="s">
        <v>118</v>
      </c>
      <c r="H54" s="31">
        <f>ROUND(E54*G54,2)</f>
        <v>0</v>
      </c>
      <c r="J54" s="31">
        <f>ROUND(E54*G54,2)</f>
        <v>0</v>
      </c>
      <c r="K54" s="32">
        <v>1.04157</v>
      </c>
      <c r="L54" s="32">
        <f>E54*K54</f>
        <v>0.04166280000000001</v>
      </c>
      <c r="N54" s="29">
        <f>E54*M54</f>
        <v>0</v>
      </c>
      <c r="P54" s="30" t="s">
        <v>90</v>
      </c>
      <c r="V54" s="33" t="s">
        <v>70</v>
      </c>
      <c r="X54" s="27" t="s">
        <v>193</v>
      </c>
      <c r="Y54" s="27" t="s">
        <v>191</v>
      </c>
      <c r="Z54" s="30" t="s">
        <v>158</v>
      </c>
      <c r="AJ54" s="4" t="s">
        <v>93</v>
      </c>
      <c r="AK54" s="4" t="s">
        <v>94</v>
      </c>
    </row>
    <row r="55" spans="1:37" ht="21">
      <c r="A55" s="25">
        <v>28</v>
      </c>
      <c r="B55" s="26" t="s">
        <v>132</v>
      </c>
      <c r="C55" s="27" t="s">
        <v>194</v>
      </c>
      <c r="D55" s="28" t="s">
        <v>195</v>
      </c>
      <c r="E55" s="29">
        <v>2.9</v>
      </c>
      <c r="F55" s="30" t="s">
        <v>196</v>
      </c>
      <c r="H55" s="31">
        <f>ROUND(E55*G55,2)</f>
        <v>0</v>
      </c>
      <c r="J55" s="31">
        <f>ROUND(E55*G55,2)</f>
        <v>0</v>
      </c>
      <c r="K55" s="32">
        <v>0.10889</v>
      </c>
      <c r="L55" s="32">
        <f>E55*K55</f>
        <v>0.315781</v>
      </c>
      <c r="N55" s="29">
        <f>E55*M55</f>
        <v>0</v>
      </c>
      <c r="P55" s="30" t="s">
        <v>90</v>
      </c>
      <c r="V55" s="33" t="s">
        <v>70</v>
      </c>
      <c r="X55" s="27" t="s">
        <v>197</v>
      </c>
      <c r="Y55" s="27" t="s">
        <v>194</v>
      </c>
      <c r="Z55" s="30" t="s">
        <v>158</v>
      </c>
      <c r="AJ55" s="4" t="s">
        <v>93</v>
      </c>
      <c r="AK55" s="4" t="s">
        <v>94</v>
      </c>
    </row>
    <row r="56" spans="4:24" ht="12.75">
      <c r="D56" s="71" t="s">
        <v>198</v>
      </c>
      <c r="E56" s="72"/>
      <c r="F56" s="73"/>
      <c r="G56" s="74"/>
      <c r="H56" s="74"/>
      <c r="I56" s="74"/>
      <c r="J56" s="74"/>
      <c r="K56" s="75"/>
      <c r="L56" s="75"/>
      <c r="M56" s="72"/>
      <c r="N56" s="72"/>
      <c r="O56" s="73"/>
      <c r="P56" s="73"/>
      <c r="Q56" s="72"/>
      <c r="R56" s="72"/>
      <c r="S56" s="72"/>
      <c r="T56" s="76"/>
      <c r="U56" s="76"/>
      <c r="V56" s="76" t="s">
        <v>0</v>
      </c>
      <c r="W56" s="77"/>
      <c r="X56" s="73"/>
    </row>
    <row r="57" spans="1:37" ht="12.75">
      <c r="A57" s="25">
        <v>29</v>
      </c>
      <c r="B57" s="26" t="s">
        <v>132</v>
      </c>
      <c r="C57" s="27" t="s">
        <v>199</v>
      </c>
      <c r="D57" s="28" t="s">
        <v>200</v>
      </c>
      <c r="E57" s="29">
        <v>1.4</v>
      </c>
      <c r="F57" s="30" t="s">
        <v>161</v>
      </c>
      <c r="H57" s="31">
        <f>ROUND(E57*G57,2)</f>
        <v>0</v>
      </c>
      <c r="J57" s="31">
        <f>ROUND(E57*G57,2)</f>
        <v>0</v>
      </c>
      <c r="K57" s="32">
        <v>0.00433</v>
      </c>
      <c r="L57" s="32">
        <f>E57*K57</f>
        <v>0.006061999999999999</v>
      </c>
      <c r="N57" s="29">
        <f>E57*M57</f>
        <v>0</v>
      </c>
      <c r="P57" s="30" t="s">
        <v>90</v>
      </c>
      <c r="V57" s="33" t="s">
        <v>70</v>
      </c>
      <c r="X57" s="27" t="s">
        <v>201</v>
      </c>
      <c r="Y57" s="27" t="s">
        <v>199</v>
      </c>
      <c r="Z57" s="30" t="s">
        <v>158</v>
      </c>
      <c r="AJ57" s="4" t="s">
        <v>93</v>
      </c>
      <c r="AK57" s="4" t="s">
        <v>94</v>
      </c>
    </row>
    <row r="58" spans="4:24" ht="12.75">
      <c r="D58" s="71" t="s">
        <v>202</v>
      </c>
      <c r="E58" s="72"/>
      <c r="F58" s="73"/>
      <c r="G58" s="74"/>
      <c r="H58" s="74"/>
      <c r="I58" s="74"/>
      <c r="J58" s="74"/>
      <c r="K58" s="75"/>
      <c r="L58" s="75"/>
      <c r="M58" s="72"/>
      <c r="N58" s="72"/>
      <c r="O58" s="73"/>
      <c r="P58" s="73"/>
      <c r="Q58" s="72"/>
      <c r="R58" s="72"/>
      <c r="S58" s="72"/>
      <c r="T58" s="76"/>
      <c r="U58" s="76"/>
      <c r="V58" s="76" t="s">
        <v>0</v>
      </c>
      <c r="W58" s="77"/>
      <c r="X58" s="73"/>
    </row>
    <row r="59" spans="1:37" ht="12.75">
      <c r="A59" s="25">
        <v>30</v>
      </c>
      <c r="B59" s="26" t="s">
        <v>132</v>
      </c>
      <c r="C59" s="27" t="s">
        <v>203</v>
      </c>
      <c r="D59" s="28" t="s">
        <v>204</v>
      </c>
      <c r="E59" s="29">
        <v>1.4</v>
      </c>
      <c r="F59" s="30" t="s">
        <v>161</v>
      </c>
      <c r="H59" s="31">
        <f>ROUND(E59*G59,2)</f>
        <v>0</v>
      </c>
      <c r="J59" s="31">
        <f>ROUND(E59*G59,2)</f>
        <v>0</v>
      </c>
      <c r="L59" s="32">
        <f>E59*K59</f>
        <v>0</v>
      </c>
      <c r="N59" s="29">
        <f>E59*M59</f>
        <v>0</v>
      </c>
      <c r="P59" s="30" t="s">
        <v>90</v>
      </c>
      <c r="V59" s="33" t="s">
        <v>70</v>
      </c>
      <c r="X59" s="27" t="s">
        <v>205</v>
      </c>
      <c r="Y59" s="27" t="s">
        <v>203</v>
      </c>
      <c r="Z59" s="30" t="s">
        <v>158</v>
      </c>
      <c r="AJ59" s="4" t="s">
        <v>93</v>
      </c>
      <c r="AK59" s="4" t="s">
        <v>94</v>
      </c>
    </row>
    <row r="60" spans="4:23" ht="12.75">
      <c r="D60" s="67" t="s">
        <v>206</v>
      </c>
      <c r="E60" s="68">
        <f>J60</f>
        <v>0</v>
      </c>
      <c r="H60" s="68">
        <f>SUM(H50:H59)</f>
        <v>0</v>
      </c>
      <c r="I60" s="68">
        <f>SUM(I50:I59)</f>
        <v>0</v>
      </c>
      <c r="J60" s="68">
        <f>SUM(J50:J59)</f>
        <v>0</v>
      </c>
      <c r="L60" s="69">
        <f>SUM(L50:L59)</f>
        <v>1.3629898000000003</v>
      </c>
      <c r="N60" s="70">
        <f>SUM(N50:N59)</f>
        <v>0</v>
      </c>
      <c r="W60" s="34">
        <f>SUM(W50:W59)</f>
        <v>0</v>
      </c>
    </row>
    <row r="62" ht="12.75">
      <c r="B62" s="27" t="s">
        <v>207</v>
      </c>
    </row>
    <row r="63" spans="1:37" ht="21">
      <c r="A63" s="25">
        <v>31</v>
      </c>
      <c r="B63" s="26" t="s">
        <v>132</v>
      </c>
      <c r="C63" s="27" t="s">
        <v>208</v>
      </c>
      <c r="D63" s="28" t="s">
        <v>209</v>
      </c>
      <c r="E63" s="29">
        <v>322.36</v>
      </c>
      <c r="F63" s="30" t="s">
        <v>161</v>
      </c>
      <c r="H63" s="31">
        <f>ROUND(E63*G63,2)</f>
        <v>0</v>
      </c>
      <c r="J63" s="31">
        <f>ROUND(E63*G63,2)</f>
        <v>0</v>
      </c>
      <c r="K63" s="32">
        <v>0.00031</v>
      </c>
      <c r="L63" s="32">
        <f>E63*K63</f>
        <v>0.09993160000000001</v>
      </c>
      <c r="N63" s="29">
        <f>E63*M63</f>
        <v>0</v>
      </c>
      <c r="P63" s="30" t="s">
        <v>90</v>
      </c>
      <c r="V63" s="33" t="s">
        <v>70</v>
      </c>
      <c r="X63" s="27" t="s">
        <v>210</v>
      </c>
      <c r="Y63" s="27" t="s">
        <v>208</v>
      </c>
      <c r="Z63" s="30" t="s">
        <v>211</v>
      </c>
      <c r="AJ63" s="4" t="s">
        <v>93</v>
      </c>
      <c r="AK63" s="4" t="s">
        <v>94</v>
      </c>
    </row>
    <row r="64" spans="1:37" ht="21">
      <c r="A64" s="25">
        <v>32</v>
      </c>
      <c r="B64" s="26" t="s">
        <v>132</v>
      </c>
      <c r="C64" s="27" t="s">
        <v>212</v>
      </c>
      <c r="D64" s="28" t="s">
        <v>213</v>
      </c>
      <c r="E64" s="29">
        <v>322.36</v>
      </c>
      <c r="F64" s="30" t="s">
        <v>161</v>
      </c>
      <c r="H64" s="31">
        <f>ROUND(E64*G64,2)</f>
        <v>0</v>
      </c>
      <c r="J64" s="31">
        <f>ROUND(E64*G64,2)</f>
        <v>0</v>
      </c>
      <c r="K64" s="32">
        <v>0.00414</v>
      </c>
      <c r="L64" s="32">
        <f>E64*K64</f>
        <v>1.3345703999999998</v>
      </c>
      <c r="N64" s="29">
        <f>E64*M64</f>
        <v>0</v>
      </c>
      <c r="P64" s="30" t="s">
        <v>90</v>
      </c>
      <c r="V64" s="33" t="s">
        <v>70</v>
      </c>
      <c r="X64" s="27" t="s">
        <v>214</v>
      </c>
      <c r="Y64" s="27" t="s">
        <v>212</v>
      </c>
      <c r="Z64" s="30" t="s">
        <v>211</v>
      </c>
      <c r="AJ64" s="4" t="s">
        <v>93</v>
      </c>
      <c r="AK64" s="4" t="s">
        <v>94</v>
      </c>
    </row>
    <row r="65" spans="4:24" ht="21">
      <c r="D65" s="71" t="s">
        <v>215</v>
      </c>
      <c r="E65" s="72"/>
      <c r="F65" s="73"/>
      <c r="G65" s="74"/>
      <c r="H65" s="74"/>
      <c r="I65" s="74"/>
      <c r="J65" s="74"/>
      <c r="K65" s="75"/>
      <c r="L65" s="75"/>
      <c r="M65" s="72"/>
      <c r="N65" s="72"/>
      <c r="O65" s="73"/>
      <c r="P65" s="73"/>
      <c r="Q65" s="72"/>
      <c r="R65" s="72"/>
      <c r="S65" s="72"/>
      <c r="T65" s="76"/>
      <c r="U65" s="76"/>
      <c r="V65" s="76" t="s">
        <v>0</v>
      </c>
      <c r="W65" s="77"/>
      <c r="X65" s="73"/>
    </row>
    <row r="66" spans="4:24" ht="21">
      <c r="D66" s="71" t="s">
        <v>216</v>
      </c>
      <c r="E66" s="72"/>
      <c r="F66" s="73"/>
      <c r="G66" s="74"/>
      <c r="H66" s="74"/>
      <c r="I66" s="74"/>
      <c r="J66" s="74"/>
      <c r="K66" s="75"/>
      <c r="L66" s="75"/>
      <c r="M66" s="72"/>
      <c r="N66" s="72"/>
      <c r="O66" s="73"/>
      <c r="P66" s="73"/>
      <c r="Q66" s="72"/>
      <c r="R66" s="72"/>
      <c r="S66" s="72"/>
      <c r="T66" s="76"/>
      <c r="U66" s="76"/>
      <c r="V66" s="76" t="s">
        <v>0</v>
      </c>
      <c r="W66" s="77"/>
      <c r="X66" s="73"/>
    </row>
    <row r="67" spans="4:24" ht="12.75">
      <c r="D67" s="71" t="s">
        <v>217</v>
      </c>
      <c r="E67" s="72"/>
      <c r="F67" s="73"/>
      <c r="G67" s="74"/>
      <c r="H67" s="74"/>
      <c r="I67" s="74"/>
      <c r="J67" s="74"/>
      <c r="K67" s="75"/>
      <c r="L67" s="75"/>
      <c r="M67" s="72"/>
      <c r="N67" s="72"/>
      <c r="O67" s="73"/>
      <c r="P67" s="73"/>
      <c r="Q67" s="72"/>
      <c r="R67" s="72"/>
      <c r="S67" s="72"/>
      <c r="T67" s="76"/>
      <c r="U67" s="76"/>
      <c r="V67" s="76" t="s">
        <v>0</v>
      </c>
      <c r="W67" s="77"/>
      <c r="X67" s="73"/>
    </row>
    <row r="68" spans="1:37" ht="12.75">
      <c r="A68" s="25">
        <v>33</v>
      </c>
      <c r="B68" s="26" t="s">
        <v>123</v>
      </c>
      <c r="C68" s="27" t="s">
        <v>218</v>
      </c>
      <c r="D68" s="28" t="s">
        <v>219</v>
      </c>
      <c r="E68" s="29">
        <v>171.55</v>
      </c>
      <c r="F68" s="30" t="s">
        <v>161</v>
      </c>
      <c r="H68" s="31">
        <f>ROUND(E68*G68,2)</f>
        <v>0</v>
      </c>
      <c r="J68" s="31">
        <f>ROUND(E68*G68,2)</f>
        <v>0</v>
      </c>
      <c r="K68" s="32">
        <v>0.00494</v>
      </c>
      <c r="L68" s="32">
        <f>E68*K68</f>
        <v>0.847457</v>
      </c>
      <c r="N68" s="29">
        <f>E68*M68</f>
        <v>0</v>
      </c>
      <c r="P68" s="30" t="s">
        <v>90</v>
      </c>
      <c r="V68" s="33" t="s">
        <v>70</v>
      </c>
      <c r="X68" s="27" t="s">
        <v>220</v>
      </c>
      <c r="Y68" s="27" t="s">
        <v>218</v>
      </c>
      <c r="Z68" s="30" t="s">
        <v>221</v>
      </c>
      <c r="AJ68" s="4" t="s">
        <v>93</v>
      </c>
      <c r="AK68" s="4" t="s">
        <v>94</v>
      </c>
    </row>
    <row r="69" spans="4:24" ht="21">
      <c r="D69" s="71" t="s">
        <v>216</v>
      </c>
      <c r="E69" s="72"/>
      <c r="F69" s="73"/>
      <c r="G69" s="74"/>
      <c r="H69" s="74"/>
      <c r="I69" s="74"/>
      <c r="J69" s="74"/>
      <c r="K69" s="75"/>
      <c r="L69" s="75"/>
      <c r="M69" s="72"/>
      <c r="N69" s="72"/>
      <c r="O69" s="73"/>
      <c r="P69" s="73"/>
      <c r="Q69" s="72"/>
      <c r="R69" s="72"/>
      <c r="S69" s="72"/>
      <c r="T69" s="76"/>
      <c r="U69" s="76"/>
      <c r="V69" s="76" t="s">
        <v>0</v>
      </c>
      <c r="W69" s="77"/>
      <c r="X69" s="73"/>
    </row>
    <row r="70" spans="4:24" ht="12.75">
      <c r="D70" s="71" t="s">
        <v>217</v>
      </c>
      <c r="E70" s="72"/>
      <c r="F70" s="73"/>
      <c r="G70" s="74"/>
      <c r="H70" s="74"/>
      <c r="I70" s="74"/>
      <c r="J70" s="74"/>
      <c r="K70" s="75"/>
      <c r="L70" s="75"/>
      <c r="M70" s="72"/>
      <c r="N70" s="72"/>
      <c r="O70" s="73"/>
      <c r="P70" s="73"/>
      <c r="Q70" s="72"/>
      <c r="R70" s="72"/>
      <c r="S70" s="72"/>
      <c r="T70" s="76"/>
      <c r="U70" s="76"/>
      <c r="V70" s="76" t="s">
        <v>0</v>
      </c>
      <c r="W70" s="77"/>
      <c r="X70" s="73"/>
    </row>
    <row r="71" spans="1:37" ht="12.75">
      <c r="A71" s="25">
        <v>34</v>
      </c>
      <c r="B71" s="26" t="s">
        <v>123</v>
      </c>
      <c r="C71" s="27" t="s">
        <v>222</v>
      </c>
      <c r="D71" s="28" t="s">
        <v>223</v>
      </c>
      <c r="E71" s="29">
        <v>638.073</v>
      </c>
      <c r="F71" s="30" t="s">
        <v>161</v>
      </c>
      <c r="H71" s="31">
        <f>ROUND(E71*G71,2)</f>
        <v>0</v>
      </c>
      <c r="J71" s="31">
        <f>ROUND(E71*G71,2)</f>
        <v>0</v>
      </c>
      <c r="K71" s="32">
        <v>0.01555</v>
      </c>
      <c r="L71" s="32">
        <f>E71*K71</f>
        <v>9.92203515</v>
      </c>
      <c r="N71" s="29">
        <f>E71*M71</f>
        <v>0</v>
      </c>
      <c r="P71" s="30" t="s">
        <v>90</v>
      </c>
      <c r="V71" s="33" t="s">
        <v>70</v>
      </c>
      <c r="X71" s="27" t="s">
        <v>224</v>
      </c>
      <c r="Y71" s="27" t="s">
        <v>222</v>
      </c>
      <c r="Z71" s="30" t="s">
        <v>221</v>
      </c>
      <c r="AJ71" s="4" t="s">
        <v>93</v>
      </c>
      <c r="AK71" s="4" t="s">
        <v>94</v>
      </c>
    </row>
    <row r="72" spans="1:37" ht="12.75">
      <c r="A72" s="25">
        <v>35</v>
      </c>
      <c r="B72" s="26" t="s">
        <v>132</v>
      </c>
      <c r="C72" s="27" t="s">
        <v>225</v>
      </c>
      <c r="D72" s="28" t="s">
        <v>226</v>
      </c>
      <c r="E72" s="29">
        <v>312.131</v>
      </c>
      <c r="F72" s="30" t="s">
        <v>161</v>
      </c>
      <c r="H72" s="31">
        <f>ROUND(E72*G72,2)</f>
        <v>0</v>
      </c>
      <c r="J72" s="31">
        <f>ROUND(E72*G72,2)</f>
        <v>0</v>
      </c>
      <c r="K72" s="32">
        <v>0.0003</v>
      </c>
      <c r="L72" s="32">
        <f>E72*K72</f>
        <v>0.09363929999999998</v>
      </c>
      <c r="N72" s="29">
        <f>E72*M72</f>
        <v>0</v>
      </c>
      <c r="P72" s="30" t="s">
        <v>90</v>
      </c>
      <c r="V72" s="33" t="s">
        <v>70</v>
      </c>
      <c r="X72" s="27" t="s">
        <v>227</v>
      </c>
      <c r="Y72" s="27" t="s">
        <v>225</v>
      </c>
      <c r="Z72" s="30" t="s">
        <v>221</v>
      </c>
      <c r="AJ72" s="4" t="s">
        <v>93</v>
      </c>
      <c r="AK72" s="4" t="s">
        <v>94</v>
      </c>
    </row>
    <row r="73" spans="1:37" ht="21">
      <c r="A73" s="25">
        <v>36</v>
      </c>
      <c r="B73" s="26" t="s">
        <v>132</v>
      </c>
      <c r="C73" s="27" t="s">
        <v>228</v>
      </c>
      <c r="D73" s="28" t="s">
        <v>229</v>
      </c>
      <c r="E73" s="29">
        <v>8.4</v>
      </c>
      <c r="F73" s="30" t="s">
        <v>161</v>
      </c>
      <c r="H73" s="31">
        <f>ROUND(E73*G73,2)</f>
        <v>0</v>
      </c>
      <c r="J73" s="31">
        <f>ROUND(E73*G73,2)</f>
        <v>0</v>
      </c>
      <c r="K73" s="32">
        <v>0.0188</v>
      </c>
      <c r="L73" s="32">
        <f>E73*K73</f>
        <v>0.15792</v>
      </c>
      <c r="N73" s="29">
        <f>E73*M73</f>
        <v>0</v>
      </c>
      <c r="P73" s="30" t="s">
        <v>90</v>
      </c>
      <c r="V73" s="33" t="s">
        <v>70</v>
      </c>
      <c r="X73" s="27" t="s">
        <v>230</v>
      </c>
      <c r="Y73" s="27" t="s">
        <v>228</v>
      </c>
      <c r="Z73" s="30" t="s">
        <v>221</v>
      </c>
      <c r="AJ73" s="4" t="s">
        <v>93</v>
      </c>
      <c r="AK73" s="4" t="s">
        <v>94</v>
      </c>
    </row>
    <row r="74" spans="4:24" ht="12.75">
      <c r="D74" s="71" t="s">
        <v>231</v>
      </c>
      <c r="E74" s="72"/>
      <c r="F74" s="73"/>
      <c r="G74" s="74"/>
      <c r="H74" s="74"/>
      <c r="I74" s="74"/>
      <c r="J74" s="74"/>
      <c r="K74" s="75"/>
      <c r="L74" s="75"/>
      <c r="M74" s="72"/>
      <c r="N74" s="72"/>
      <c r="O74" s="73"/>
      <c r="P74" s="73"/>
      <c r="Q74" s="72"/>
      <c r="R74" s="72"/>
      <c r="S74" s="72"/>
      <c r="T74" s="76"/>
      <c r="U74" s="76"/>
      <c r="V74" s="76" t="s">
        <v>0</v>
      </c>
      <c r="W74" s="77"/>
      <c r="X74" s="73"/>
    </row>
    <row r="75" spans="1:37" ht="21">
      <c r="A75" s="25">
        <v>37</v>
      </c>
      <c r="B75" s="26" t="s">
        <v>132</v>
      </c>
      <c r="C75" s="27" t="s">
        <v>232</v>
      </c>
      <c r="D75" s="28" t="s">
        <v>233</v>
      </c>
      <c r="E75" s="29">
        <v>312.131</v>
      </c>
      <c r="F75" s="30" t="s">
        <v>161</v>
      </c>
      <c r="H75" s="31">
        <f>ROUND(E75*G75,2)</f>
        <v>0</v>
      </c>
      <c r="J75" s="31">
        <f>ROUND(E75*G75,2)</f>
        <v>0</v>
      </c>
      <c r="K75" s="32">
        <v>0.004</v>
      </c>
      <c r="L75" s="32">
        <f>E75*K75</f>
        <v>1.248524</v>
      </c>
      <c r="N75" s="29">
        <f>E75*M75</f>
        <v>0</v>
      </c>
      <c r="P75" s="30" t="s">
        <v>90</v>
      </c>
      <c r="V75" s="33" t="s">
        <v>70</v>
      </c>
      <c r="X75" s="27" t="s">
        <v>234</v>
      </c>
      <c r="Y75" s="27" t="s">
        <v>232</v>
      </c>
      <c r="Z75" s="30" t="s">
        <v>221</v>
      </c>
      <c r="AJ75" s="4" t="s">
        <v>93</v>
      </c>
      <c r="AK75" s="4" t="s">
        <v>94</v>
      </c>
    </row>
    <row r="76" spans="4:25" ht="12.75">
      <c r="D76" s="79" t="s">
        <v>713</v>
      </c>
      <c r="X76" s="27"/>
      <c r="Y76" s="27"/>
    </row>
    <row r="77" spans="24:25" ht="12.75">
      <c r="X77" s="27"/>
      <c r="Y77" s="27"/>
    </row>
    <row r="78" spans="4:25" ht="12.75">
      <c r="D78" s="79" t="s">
        <v>724</v>
      </c>
      <c r="X78" s="27"/>
      <c r="Y78" s="27"/>
    </row>
    <row r="79" spans="4:25" ht="12.75">
      <c r="D79" s="79" t="s">
        <v>714</v>
      </c>
      <c r="X79" s="27"/>
      <c r="Y79" s="27"/>
    </row>
    <row r="80" spans="4:25" ht="21">
      <c r="D80" s="79" t="s">
        <v>715</v>
      </c>
      <c r="X80" s="27"/>
      <c r="Y80" s="27"/>
    </row>
    <row r="81" spans="4:25" ht="17.25" customHeight="1">
      <c r="D81" s="79" t="s">
        <v>716</v>
      </c>
      <c r="X81" s="27"/>
      <c r="Y81" s="27"/>
    </row>
    <row r="82" spans="4:25" ht="26.25" customHeight="1">
      <c r="D82" s="79" t="s">
        <v>717</v>
      </c>
      <c r="X82" s="27"/>
      <c r="Y82" s="27"/>
    </row>
    <row r="83" spans="4:25" ht="17.25" customHeight="1">
      <c r="D83" s="79" t="s">
        <v>718</v>
      </c>
      <c r="X83" s="27"/>
      <c r="Y83" s="27"/>
    </row>
    <row r="84" spans="4:25" ht="29.25" customHeight="1">
      <c r="D84" s="79" t="s">
        <v>719</v>
      </c>
      <c r="X84" s="27"/>
      <c r="Y84" s="27"/>
    </row>
    <row r="85" spans="4:25" ht="21">
      <c r="D85" s="79" t="s">
        <v>720</v>
      </c>
      <c r="X85" s="27"/>
      <c r="Y85" s="27"/>
    </row>
    <row r="86" spans="4:25" ht="21">
      <c r="D86" s="79" t="s">
        <v>721</v>
      </c>
      <c r="X86" s="27"/>
      <c r="Y86" s="27"/>
    </row>
    <row r="87" spans="4:25" ht="31.5">
      <c r="D87" s="79" t="s">
        <v>722</v>
      </c>
      <c r="X87" s="27"/>
      <c r="Y87" s="27"/>
    </row>
    <row r="88" spans="4:25" ht="21">
      <c r="D88" s="79" t="s">
        <v>243</v>
      </c>
      <c r="X88" s="27"/>
      <c r="Y88" s="27"/>
    </row>
    <row r="89" spans="4:25" ht="12.75">
      <c r="D89" s="79" t="s">
        <v>244</v>
      </c>
      <c r="X89" s="27"/>
      <c r="Y89" s="27"/>
    </row>
    <row r="90" spans="4:25" ht="21">
      <c r="D90" s="79" t="s">
        <v>723</v>
      </c>
      <c r="X90" s="27"/>
      <c r="Y90" s="27"/>
    </row>
    <row r="91" spans="1:37" ht="21">
      <c r="A91" s="25">
        <v>38</v>
      </c>
      <c r="B91" s="26" t="s">
        <v>132</v>
      </c>
      <c r="C91" s="27" t="s">
        <v>235</v>
      </c>
      <c r="D91" s="28" t="s">
        <v>236</v>
      </c>
      <c r="E91" s="29">
        <v>109.668</v>
      </c>
      <c r="F91" s="30" t="s">
        <v>161</v>
      </c>
      <c r="H91" s="31">
        <f>ROUND(E91*G91,2)</f>
        <v>0</v>
      </c>
      <c r="J91" s="31">
        <f>ROUND(E91*G91,2)</f>
        <v>0</v>
      </c>
      <c r="K91" s="32">
        <v>0.00446</v>
      </c>
      <c r="L91" s="32">
        <f>E91*K91</f>
        <v>0.4891192800000001</v>
      </c>
      <c r="N91" s="29">
        <f>E91*M91</f>
        <v>0</v>
      </c>
      <c r="P91" s="30" t="s">
        <v>90</v>
      </c>
      <c r="V91" s="33" t="s">
        <v>70</v>
      </c>
      <c r="X91" s="27" t="s">
        <v>237</v>
      </c>
      <c r="Y91" s="27" t="s">
        <v>235</v>
      </c>
      <c r="Z91" s="30" t="s">
        <v>221</v>
      </c>
      <c r="AJ91" s="4" t="s">
        <v>93</v>
      </c>
      <c r="AK91" s="4" t="s">
        <v>94</v>
      </c>
    </row>
    <row r="92" spans="4:24" ht="12.75">
      <c r="D92" s="71" t="s">
        <v>238</v>
      </c>
      <c r="E92" s="72"/>
      <c r="F92" s="73"/>
      <c r="G92" s="74"/>
      <c r="H92" s="74"/>
      <c r="I92" s="74"/>
      <c r="J92" s="74"/>
      <c r="K92" s="75"/>
      <c r="L92" s="75"/>
      <c r="M92" s="72"/>
      <c r="N92" s="72"/>
      <c r="O92" s="73"/>
      <c r="P92" s="73"/>
      <c r="Q92" s="72"/>
      <c r="R92" s="72"/>
      <c r="S92" s="72"/>
      <c r="T92" s="76"/>
      <c r="U92" s="76"/>
      <c r="V92" s="76" t="s">
        <v>0</v>
      </c>
      <c r="W92" s="77"/>
      <c r="X92" s="73"/>
    </row>
    <row r="93" spans="4:24" ht="21">
      <c r="D93" s="71" t="s">
        <v>239</v>
      </c>
      <c r="E93" s="72"/>
      <c r="F93" s="73"/>
      <c r="G93" s="74"/>
      <c r="H93" s="74"/>
      <c r="I93" s="74"/>
      <c r="J93" s="74"/>
      <c r="K93" s="75"/>
      <c r="L93" s="75"/>
      <c r="M93" s="72"/>
      <c r="N93" s="72"/>
      <c r="O93" s="73"/>
      <c r="P93" s="73"/>
      <c r="Q93" s="72"/>
      <c r="R93" s="72"/>
      <c r="S93" s="72"/>
      <c r="T93" s="76"/>
      <c r="U93" s="76"/>
      <c r="V93" s="76" t="s">
        <v>0</v>
      </c>
      <c r="W93" s="77"/>
      <c r="X93" s="73"/>
    </row>
    <row r="94" spans="4:24" ht="12.75">
      <c r="D94" s="71" t="s">
        <v>240</v>
      </c>
      <c r="E94" s="72"/>
      <c r="F94" s="73"/>
      <c r="G94" s="74"/>
      <c r="H94" s="74"/>
      <c r="I94" s="74"/>
      <c r="J94" s="74"/>
      <c r="K94" s="75"/>
      <c r="L94" s="75"/>
      <c r="M94" s="72"/>
      <c r="N94" s="72"/>
      <c r="O94" s="73"/>
      <c r="P94" s="73"/>
      <c r="Q94" s="72"/>
      <c r="R94" s="72"/>
      <c r="S94" s="72"/>
      <c r="T94" s="76"/>
      <c r="U94" s="76"/>
      <c r="V94" s="76" t="s">
        <v>0</v>
      </c>
      <c r="W94" s="77"/>
      <c r="X94" s="73"/>
    </row>
    <row r="95" spans="4:24" ht="21">
      <c r="D95" s="71" t="s">
        <v>241</v>
      </c>
      <c r="E95" s="72"/>
      <c r="F95" s="73"/>
      <c r="G95" s="74"/>
      <c r="H95" s="74"/>
      <c r="I95" s="74"/>
      <c r="J95" s="74"/>
      <c r="K95" s="75"/>
      <c r="L95" s="75"/>
      <c r="M95" s="72"/>
      <c r="N95" s="72"/>
      <c r="O95" s="73"/>
      <c r="P95" s="73"/>
      <c r="Q95" s="72"/>
      <c r="R95" s="72"/>
      <c r="S95" s="72"/>
      <c r="T95" s="76"/>
      <c r="U95" s="76"/>
      <c r="V95" s="76" t="s">
        <v>0</v>
      </c>
      <c r="W95" s="77"/>
      <c r="X95" s="73"/>
    </row>
    <row r="96" spans="4:24" ht="12.75">
      <c r="D96" s="71" t="s">
        <v>242</v>
      </c>
      <c r="E96" s="72"/>
      <c r="F96" s="73"/>
      <c r="G96" s="74"/>
      <c r="H96" s="74"/>
      <c r="I96" s="74"/>
      <c r="J96" s="74"/>
      <c r="K96" s="75"/>
      <c r="L96" s="75"/>
      <c r="M96" s="72"/>
      <c r="N96" s="72"/>
      <c r="O96" s="73"/>
      <c r="P96" s="73"/>
      <c r="Q96" s="72"/>
      <c r="R96" s="72"/>
      <c r="S96" s="72"/>
      <c r="T96" s="76"/>
      <c r="U96" s="76"/>
      <c r="V96" s="76" t="s">
        <v>0</v>
      </c>
      <c r="W96" s="77"/>
      <c r="X96" s="73"/>
    </row>
    <row r="97" spans="4:24" ht="21">
      <c r="D97" s="71" t="s">
        <v>243</v>
      </c>
      <c r="E97" s="72"/>
      <c r="F97" s="73"/>
      <c r="G97" s="74"/>
      <c r="H97" s="74"/>
      <c r="I97" s="74"/>
      <c r="J97" s="74"/>
      <c r="K97" s="75"/>
      <c r="L97" s="75"/>
      <c r="M97" s="72"/>
      <c r="N97" s="72"/>
      <c r="O97" s="73"/>
      <c r="P97" s="73"/>
      <c r="Q97" s="72"/>
      <c r="R97" s="72"/>
      <c r="S97" s="72"/>
      <c r="T97" s="76"/>
      <c r="U97" s="76"/>
      <c r="V97" s="76" t="s">
        <v>0</v>
      </c>
      <c r="W97" s="77"/>
      <c r="X97" s="73"/>
    </row>
    <row r="98" spans="4:24" ht="12.75">
      <c r="D98" s="71" t="s">
        <v>244</v>
      </c>
      <c r="E98" s="72"/>
      <c r="F98" s="73"/>
      <c r="G98" s="74"/>
      <c r="H98" s="74"/>
      <c r="I98" s="74"/>
      <c r="J98" s="74"/>
      <c r="K98" s="75"/>
      <c r="L98" s="75"/>
      <c r="M98" s="72"/>
      <c r="N98" s="72"/>
      <c r="O98" s="73"/>
      <c r="P98" s="73"/>
      <c r="Q98" s="72"/>
      <c r="R98" s="72"/>
      <c r="S98" s="72"/>
      <c r="T98" s="76"/>
      <c r="U98" s="76"/>
      <c r="V98" s="76" t="s">
        <v>0</v>
      </c>
      <c r="W98" s="77"/>
      <c r="X98" s="73"/>
    </row>
    <row r="99" spans="4:24" ht="12.75">
      <c r="D99" s="71" t="s">
        <v>245</v>
      </c>
      <c r="E99" s="72"/>
      <c r="F99" s="73"/>
      <c r="G99" s="74"/>
      <c r="H99" s="74"/>
      <c r="I99" s="74"/>
      <c r="J99" s="74"/>
      <c r="K99" s="75"/>
      <c r="L99" s="75"/>
      <c r="M99" s="72"/>
      <c r="N99" s="72"/>
      <c r="O99" s="73"/>
      <c r="P99" s="73"/>
      <c r="Q99" s="72"/>
      <c r="R99" s="72"/>
      <c r="S99" s="72"/>
      <c r="T99" s="76"/>
      <c r="U99" s="76"/>
      <c r="V99" s="76" t="s">
        <v>0</v>
      </c>
      <c r="W99" s="77"/>
      <c r="X99" s="73"/>
    </row>
    <row r="100" spans="1:37" ht="12.75">
      <c r="A100" s="25">
        <v>39</v>
      </c>
      <c r="B100" s="26" t="s">
        <v>132</v>
      </c>
      <c r="C100" s="27" t="s">
        <v>246</v>
      </c>
      <c r="D100" s="28" t="s">
        <v>247</v>
      </c>
      <c r="E100" s="29">
        <v>145.2</v>
      </c>
      <c r="F100" s="30" t="s">
        <v>196</v>
      </c>
      <c r="H100" s="31">
        <f>ROUND(E100*G100,2)</f>
        <v>0</v>
      </c>
      <c r="J100" s="31">
        <f>ROUND(E100*G100,2)</f>
        <v>0</v>
      </c>
      <c r="L100" s="32">
        <f>E100*K100</f>
        <v>0</v>
      </c>
      <c r="N100" s="29">
        <f>E100*M100</f>
        <v>0</v>
      </c>
      <c r="P100" s="30" t="s">
        <v>90</v>
      </c>
      <c r="V100" s="33" t="s">
        <v>70</v>
      </c>
      <c r="X100" s="27" t="s">
        <v>248</v>
      </c>
      <c r="Y100" s="27" t="s">
        <v>246</v>
      </c>
      <c r="Z100" s="30" t="s">
        <v>221</v>
      </c>
      <c r="AJ100" s="4" t="s">
        <v>93</v>
      </c>
      <c r="AK100" s="4" t="s">
        <v>94</v>
      </c>
    </row>
    <row r="101" spans="1:25" ht="12.75">
      <c r="A101" s="25">
        <v>40</v>
      </c>
      <c r="B101" s="26" t="s">
        <v>132</v>
      </c>
      <c r="C101" s="27" t="s">
        <v>249</v>
      </c>
      <c r="D101" s="28" t="s">
        <v>250</v>
      </c>
      <c r="E101" s="29">
        <v>184.4</v>
      </c>
      <c r="F101" s="30" t="s">
        <v>196</v>
      </c>
      <c r="J101" s="31">
        <f>ROUND(E101*G101,2)</f>
        <v>0</v>
      </c>
      <c r="X101" s="27"/>
      <c r="Y101" s="27"/>
    </row>
    <row r="102" spans="1:37" ht="12.75">
      <c r="A102" s="25">
        <v>41</v>
      </c>
      <c r="B102" s="26" t="s">
        <v>132</v>
      </c>
      <c r="C102" s="27" t="s">
        <v>706</v>
      </c>
      <c r="D102" s="28" t="s">
        <v>707</v>
      </c>
      <c r="E102" s="29">
        <v>130.21</v>
      </c>
      <c r="F102" s="30" t="s">
        <v>196</v>
      </c>
      <c r="H102" s="31">
        <f>ROUND(E102*G102,2)</f>
        <v>0</v>
      </c>
      <c r="J102" s="31">
        <f>ROUND(E102*G102,2)</f>
        <v>0</v>
      </c>
      <c r="L102" s="32">
        <f>E102*K102</f>
        <v>0</v>
      </c>
      <c r="N102" s="29">
        <f>E102*M102</f>
        <v>0</v>
      </c>
      <c r="P102" s="30" t="s">
        <v>90</v>
      </c>
      <c r="V102" s="33" t="s">
        <v>70</v>
      </c>
      <c r="X102" s="27" t="s">
        <v>251</v>
      </c>
      <c r="Y102" s="27" t="s">
        <v>249</v>
      </c>
      <c r="Z102" s="30" t="s">
        <v>221</v>
      </c>
      <c r="AJ102" s="4" t="s">
        <v>93</v>
      </c>
      <c r="AK102" s="4" t="s">
        <v>94</v>
      </c>
    </row>
    <row r="103" spans="4:25" ht="21">
      <c r="D103" s="79" t="s">
        <v>708</v>
      </c>
      <c r="X103" s="27"/>
      <c r="Y103" s="27"/>
    </row>
    <row r="104" spans="1:37" ht="21">
      <c r="A104" s="25">
        <v>42</v>
      </c>
      <c r="B104" s="26" t="s">
        <v>132</v>
      </c>
      <c r="C104" s="27" t="s">
        <v>252</v>
      </c>
      <c r="D104" s="28" t="s">
        <v>253</v>
      </c>
      <c r="E104" s="29">
        <v>3.5</v>
      </c>
      <c r="F104" s="30" t="s">
        <v>161</v>
      </c>
      <c r="H104" s="31">
        <f>ROUND(E104*G104,2)</f>
        <v>0</v>
      </c>
      <c r="J104" s="31">
        <f>ROUND(E104*G104,2)</f>
        <v>0</v>
      </c>
      <c r="K104" s="32">
        <v>0.02125</v>
      </c>
      <c r="L104" s="32">
        <f>E104*K104</f>
        <v>0.07437500000000001</v>
      </c>
      <c r="N104" s="29">
        <f>E104*M104</f>
        <v>0</v>
      </c>
      <c r="P104" s="30" t="s">
        <v>90</v>
      </c>
      <c r="V104" s="33" t="s">
        <v>70</v>
      </c>
      <c r="X104" s="27" t="s">
        <v>254</v>
      </c>
      <c r="Y104" s="27" t="s">
        <v>252</v>
      </c>
      <c r="Z104" s="30" t="s">
        <v>221</v>
      </c>
      <c r="AJ104" s="4" t="s">
        <v>93</v>
      </c>
      <c r="AK104" s="4" t="s">
        <v>94</v>
      </c>
    </row>
    <row r="105" spans="1:37" ht="12.75">
      <c r="A105" s="25">
        <v>43</v>
      </c>
      <c r="B105" s="26" t="s">
        <v>132</v>
      </c>
      <c r="C105" s="27" t="s">
        <v>255</v>
      </c>
      <c r="D105" s="28" t="s">
        <v>256</v>
      </c>
      <c r="E105" s="29">
        <v>41.5</v>
      </c>
      <c r="F105" s="30" t="s">
        <v>161</v>
      </c>
      <c r="H105" s="31">
        <f>ROUND(E105*G105,2)</f>
        <v>0</v>
      </c>
      <c r="J105" s="31">
        <f>ROUND(E105*G105,2)</f>
        <v>0</v>
      </c>
      <c r="K105" s="32">
        <v>0.01177</v>
      </c>
      <c r="L105" s="32">
        <f>E105*K105</f>
        <v>0.488455</v>
      </c>
      <c r="N105" s="29">
        <f>E105*M105</f>
        <v>0</v>
      </c>
      <c r="P105" s="30" t="s">
        <v>90</v>
      </c>
      <c r="V105" s="33" t="s">
        <v>70</v>
      </c>
      <c r="X105" s="27" t="s">
        <v>257</v>
      </c>
      <c r="Y105" s="27" t="s">
        <v>255</v>
      </c>
      <c r="Z105" s="30" t="s">
        <v>221</v>
      </c>
      <c r="AJ105" s="4" t="s">
        <v>93</v>
      </c>
      <c r="AK105" s="4" t="s">
        <v>94</v>
      </c>
    </row>
    <row r="106" spans="4:24" ht="12.75">
      <c r="D106" s="71" t="s">
        <v>258</v>
      </c>
      <c r="E106" s="72"/>
      <c r="F106" s="73"/>
      <c r="G106" s="74"/>
      <c r="H106" s="74"/>
      <c r="I106" s="74"/>
      <c r="J106" s="74"/>
      <c r="K106" s="75"/>
      <c r="L106" s="75"/>
      <c r="M106" s="72"/>
      <c r="N106" s="72"/>
      <c r="O106" s="73"/>
      <c r="P106" s="73"/>
      <c r="Q106" s="72"/>
      <c r="R106" s="72"/>
      <c r="S106" s="72"/>
      <c r="T106" s="76"/>
      <c r="U106" s="76"/>
      <c r="V106" s="76" t="s">
        <v>0</v>
      </c>
      <c r="W106" s="77"/>
      <c r="X106" s="73"/>
    </row>
    <row r="107" spans="1:37" ht="12.75">
      <c r="A107" s="25">
        <v>44</v>
      </c>
      <c r="B107" s="26" t="s">
        <v>132</v>
      </c>
      <c r="C107" s="27" t="s">
        <v>259</v>
      </c>
      <c r="D107" s="28" t="s">
        <v>260</v>
      </c>
      <c r="E107" s="29">
        <v>305</v>
      </c>
      <c r="F107" s="30" t="s">
        <v>161</v>
      </c>
      <c r="H107" s="31">
        <f>ROUND(E107*G107,2)</f>
        <v>0</v>
      </c>
      <c r="J107" s="31">
        <f>ROUND(E107*G107,2)</f>
        <v>0</v>
      </c>
      <c r="K107" s="32">
        <v>0.01325</v>
      </c>
      <c r="L107" s="32">
        <f>E107*K107</f>
        <v>4.04125</v>
      </c>
      <c r="N107" s="29">
        <f>E107*M107</f>
        <v>0</v>
      </c>
      <c r="P107" s="30" t="s">
        <v>90</v>
      </c>
      <c r="V107" s="33" t="s">
        <v>70</v>
      </c>
      <c r="X107" s="27" t="s">
        <v>261</v>
      </c>
      <c r="Y107" s="27" t="s">
        <v>259</v>
      </c>
      <c r="Z107" s="30" t="s">
        <v>221</v>
      </c>
      <c r="AJ107" s="4" t="s">
        <v>93</v>
      </c>
      <c r="AK107" s="4" t="s">
        <v>94</v>
      </c>
    </row>
    <row r="108" spans="4:24" ht="12.75">
      <c r="D108" s="71" t="s">
        <v>262</v>
      </c>
      <c r="E108" s="72"/>
      <c r="F108" s="73"/>
      <c r="G108" s="74"/>
      <c r="H108" s="74"/>
      <c r="I108" s="74"/>
      <c r="J108" s="74"/>
      <c r="K108" s="75"/>
      <c r="L108" s="75"/>
      <c r="M108" s="72"/>
      <c r="N108" s="72"/>
      <c r="O108" s="73"/>
      <c r="P108" s="73"/>
      <c r="Q108" s="72"/>
      <c r="R108" s="72"/>
      <c r="S108" s="72"/>
      <c r="T108" s="76"/>
      <c r="U108" s="76"/>
      <c r="V108" s="76" t="s">
        <v>0</v>
      </c>
      <c r="W108" s="77"/>
      <c r="X108" s="73"/>
    </row>
    <row r="109" spans="1:37" ht="21">
      <c r="A109" s="25">
        <v>45</v>
      </c>
      <c r="B109" s="26" t="s">
        <v>132</v>
      </c>
      <c r="C109" s="27" t="s">
        <v>263</v>
      </c>
      <c r="D109" s="28" t="s">
        <v>264</v>
      </c>
      <c r="E109" s="29">
        <v>145.2</v>
      </c>
      <c r="F109" s="30" t="s">
        <v>196</v>
      </c>
      <c r="H109" s="31">
        <f>ROUND(E109*G109,2)</f>
        <v>0</v>
      </c>
      <c r="J109" s="31">
        <f>ROUND(E109*G109,2)</f>
        <v>0</v>
      </c>
      <c r="K109" s="32">
        <v>0.00349</v>
      </c>
      <c r="L109" s="32">
        <f>E109*K109</f>
        <v>0.506748</v>
      </c>
      <c r="N109" s="29">
        <f>E109*M109</f>
        <v>0</v>
      </c>
      <c r="P109" s="30" t="s">
        <v>90</v>
      </c>
      <c r="V109" s="33" t="s">
        <v>70</v>
      </c>
      <c r="X109" s="27" t="s">
        <v>265</v>
      </c>
      <c r="Y109" s="27" t="s">
        <v>263</v>
      </c>
      <c r="Z109" s="30" t="s">
        <v>221</v>
      </c>
      <c r="AJ109" s="4" t="s">
        <v>93</v>
      </c>
      <c r="AK109" s="4" t="s">
        <v>94</v>
      </c>
    </row>
    <row r="110" spans="4:24" ht="12.75">
      <c r="D110" s="71" t="s">
        <v>266</v>
      </c>
      <c r="E110" s="72"/>
      <c r="F110" s="73"/>
      <c r="G110" s="74"/>
      <c r="H110" s="74"/>
      <c r="I110" s="74"/>
      <c r="J110" s="74"/>
      <c r="K110" s="75"/>
      <c r="L110" s="75"/>
      <c r="M110" s="72"/>
      <c r="N110" s="72"/>
      <c r="O110" s="73"/>
      <c r="P110" s="73"/>
      <c r="Q110" s="72"/>
      <c r="R110" s="72"/>
      <c r="S110" s="72"/>
      <c r="T110" s="76"/>
      <c r="U110" s="76"/>
      <c r="V110" s="76" t="s">
        <v>0</v>
      </c>
      <c r="W110" s="77"/>
      <c r="X110" s="73"/>
    </row>
    <row r="111" spans="1:37" ht="12.75">
      <c r="A111" s="25">
        <v>46</v>
      </c>
      <c r="B111" s="26" t="s">
        <v>132</v>
      </c>
      <c r="C111" s="27" t="s">
        <v>267</v>
      </c>
      <c r="D111" s="28" t="s">
        <v>268</v>
      </c>
      <c r="E111" s="29">
        <v>4.95</v>
      </c>
      <c r="F111" s="30" t="s">
        <v>89</v>
      </c>
      <c r="H111" s="31">
        <f>ROUND(E111*G111,2)</f>
        <v>0</v>
      </c>
      <c r="J111" s="31">
        <f>ROUND(E111*G111,2)</f>
        <v>0</v>
      </c>
      <c r="K111" s="32">
        <v>0.505</v>
      </c>
      <c r="L111" s="32">
        <f>E111*K111</f>
        <v>2.49975</v>
      </c>
      <c r="N111" s="29">
        <f>E111*M111</f>
        <v>0</v>
      </c>
      <c r="P111" s="30" t="s">
        <v>90</v>
      </c>
      <c r="V111" s="33" t="s">
        <v>70</v>
      </c>
      <c r="X111" s="27" t="s">
        <v>269</v>
      </c>
      <c r="Y111" s="27" t="s">
        <v>267</v>
      </c>
      <c r="Z111" s="30" t="s">
        <v>158</v>
      </c>
      <c r="AJ111" s="4" t="s">
        <v>93</v>
      </c>
      <c r="AK111" s="4" t="s">
        <v>94</v>
      </c>
    </row>
    <row r="112" spans="4:24" ht="12.75">
      <c r="D112" s="71" t="s">
        <v>270</v>
      </c>
      <c r="E112" s="72"/>
      <c r="F112" s="73"/>
      <c r="G112" s="74"/>
      <c r="H112" s="74"/>
      <c r="I112" s="74"/>
      <c r="J112" s="74"/>
      <c r="K112" s="75"/>
      <c r="L112" s="75"/>
      <c r="M112" s="72"/>
      <c r="N112" s="72"/>
      <c r="O112" s="73"/>
      <c r="P112" s="73"/>
      <c r="Q112" s="72"/>
      <c r="R112" s="72"/>
      <c r="S112" s="72"/>
      <c r="T112" s="76"/>
      <c r="U112" s="76"/>
      <c r="V112" s="76" t="s">
        <v>0</v>
      </c>
      <c r="W112" s="77"/>
      <c r="X112" s="73"/>
    </row>
    <row r="113" spans="1:37" ht="21">
      <c r="A113" s="25">
        <v>47</v>
      </c>
      <c r="B113" s="26" t="s">
        <v>132</v>
      </c>
      <c r="C113" s="27" t="s">
        <v>271</v>
      </c>
      <c r="D113" s="28" t="s">
        <v>272</v>
      </c>
      <c r="E113" s="29">
        <v>127.8</v>
      </c>
      <c r="F113" s="30" t="s">
        <v>161</v>
      </c>
      <c r="H113" s="31">
        <f>ROUND(E113*G113,2)</f>
        <v>0</v>
      </c>
      <c r="J113" s="31">
        <f>ROUND(E113*G113,2)</f>
        <v>0</v>
      </c>
      <c r="K113" s="32">
        <v>0.00494</v>
      </c>
      <c r="L113" s="32">
        <f>E113*K113</f>
        <v>0.631332</v>
      </c>
      <c r="N113" s="29">
        <f>E113*M113</f>
        <v>0</v>
      </c>
      <c r="P113" s="30" t="s">
        <v>90</v>
      </c>
      <c r="V113" s="33" t="s">
        <v>70</v>
      </c>
      <c r="X113" s="27" t="s">
        <v>273</v>
      </c>
      <c r="Y113" s="27" t="s">
        <v>271</v>
      </c>
      <c r="Z113" s="30" t="s">
        <v>211</v>
      </c>
      <c r="AJ113" s="4" t="s">
        <v>93</v>
      </c>
      <c r="AK113" s="4" t="s">
        <v>94</v>
      </c>
    </row>
    <row r="114" spans="4:24" ht="21">
      <c r="D114" s="71" t="s">
        <v>709</v>
      </c>
      <c r="E114" s="72"/>
      <c r="F114" s="73"/>
      <c r="G114" s="74"/>
      <c r="H114" s="74"/>
      <c r="I114" s="74"/>
      <c r="J114" s="74"/>
      <c r="K114" s="75"/>
      <c r="L114" s="75"/>
      <c r="M114" s="72"/>
      <c r="N114" s="72"/>
      <c r="O114" s="73"/>
      <c r="P114" s="73"/>
      <c r="Q114" s="72"/>
      <c r="R114" s="72"/>
      <c r="S114" s="72"/>
      <c r="T114" s="76"/>
      <c r="U114" s="76"/>
      <c r="V114" s="76" t="s">
        <v>0</v>
      </c>
      <c r="W114" s="77"/>
      <c r="X114" s="73"/>
    </row>
    <row r="115" spans="1:37" ht="21">
      <c r="A115" s="25">
        <v>48</v>
      </c>
      <c r="B115" s="26" t="s">
        <v>132</v>
      </c>
      <c r="C115" s="27" t="s">
        <v>274</v>
      </c>
      <c r="D115" s="28" t="s">
        <v>275</v>
      </c>
      <c r="E115" s="29">
        <v>13.61</v>
      </c>
      <c r="F115" s="30" t="s">
        <v>161</v>
      </c>
      <c r="H115" s="31">
        <f>ROUND(E115*G115,2)</f>
        <v>0</v>
      </c>
      <c r="J115" s="31">
        <f>ROUND(E115*G115,2)</f>
        <v>0</v>
      </c>
      <c r="K115" s="32">
        <v>0.08266</v>
      </c>
      <c r="L115" s="32">
        <f>E115*K115</f>
        <v>1.1250026</v>
      </c>
      <c r="N115" s="29">
        <f>E115*M115</f>
        <v>0</v>
      </c>
      <c r="P115" s="30" t="s">
        <v>90</v>
      </c>
      <c r="V115" s="33" t="s">
        <v>70</v>
      </c>
      <c r="X115" s="27" t="s">
        <v>276</v>
      </c>
      <c r="Y115" s="27" t="s">
        <v>274</v>
      </c>
      <c r="Z115" s="30" t="s">
        <v>158</v>
      </c>
      <c r="AJ115" s="4" t="s">
        <v>93</v>
      </c>
      <c r="AK115" s="4" t="s">
        <v>94</v>
      </c>
    </row>
    <row r="116" spans="4:24" ht="12.75">
      <c r="D116" s="71" t="s">
        <v>277</v>
      </c>
      <c r="E116" s="72"/>
      <c r="F116" s="73"/>
      <c r="G116" s="74"/>
      <c r="H116" s="74"/>
      <c r="I116" s="74"/>
      <c r="J116" s="74"/>
      <c r="K116" s="75"/>
      <c r="L116" s="75"/>
      <c r="M116" s="72"/>
      <c r="N116" s="72"/>
      <c r="O116" s="73"/>
      <c r="P116" s="73"/>
      <c r="Q116" s="72"/>
      <c r="R116" s="72"/>
      <c r="S116" s="72"/>
      <c r="T116" s="76"/>
      <c r="U116" s="76"/>
      <c r="V116" s="76" t="s">
        <v>0</v>
      </c>
      <c r="W116" s="77"/>
      <c r="X116" s="73"/>
    </row>
    <row r="117" spans="1:37" ht="12.75">
      <c r="A117" s="25">
        <v>49</v>
      </c>
      <c r="B117" s="26" t="s">
        <v>132</v>
      </c>
      <c r="C117" s="27" t="s">
        <v>278</v>
      </c>
      <c r="D117" s="28" t="s">
        <v>279</v>
      </c>
      <c r="E117" s="29">
        <v>127.8</v>
      </c>
      <c r="F117" s="30" t="s">
        <v>161</v>
      </c>
      <c r="H117" s="31">
        <f>ROUND(E117*G117,2)</f>
        <v>0</v>
      </c>
      <c r="J117" s="31">
        <f>ROUND(E117*G117,2)</f>
        <v>0</v>
      </c>
      <c r="K117" s="32">
        <v>0.103</v>
      </c>
      <c r="L117" s="32">
        <f>E117*K117</f>
        <v>13.1634</v>
      </c>
      <c r="N117" s="29">
        <f>E117*M117</f>
        <v>0</v>
      </c>
      <c r="P117" s="30" t="s">
        <v>90</v>
      </c>
      <c r="V117" s="33" t="s">
        <v>70</v>
      </c>
      <c r="X117" s="27" t="s">
        <v>280</v>
      </c>
      <c r="Y117" s="27" t="s">
        <v>278</v>
      </c>
      <c r="Z117" s="30" t="s">
        <v>211</v>
      </c>
      <c r="AJ117" s="4" t="s">
        <v>93</v>
      </c>
      <c r="AK117" s="4" t="s">
        <v>94</v>
      </c>
    </row>
    <row r="118" spans="4:24" ht="21">
      <c r="D118" s="71" t="s">
        <v>709</v>
      </c>
      <c r="E118" s="72"/>
      <c r="F118" s="73"/>
      <c r="G118" s="74"/>
      <c r="H118" s="74"/>
      <c r="I118" s="74"/>
      <c r="J118" s="74"/>
      <c r="K118" s="75"/>
      <c r="L118" s="75"/>
      <c r="M118" s="72"/>
      <c r="N118" s="72"/>
      <c r="O118" s="73"/>
      <c r="P118" s="73"/>
      <c r="Q118" s="72"/>
      <c r="R118" s="72"/>
      <c r="S118" s="72"/>
      <c r="T118" s="76"/>
      <c r="U118" s="76"/>
      <c r="V118" s="76" t="s">
        <v>0</v>
      </c>
      <c r="W118" s="77"/>
      <c r="X118" s="73"/>
    </row>
    <row r="119" spans="1:37" ht="12.75">
      <c r="A119" s="25">
        <v>50</v>
      </c>
      <c r="B119" s="26" t="s">
        <v>132</v>
      </c>
      <c r="C119" s="27" t="s">
        <v>281</v>
      </c>
      <c r="D119" s="28" t="s">
        <v>282</v>
      </c>
      <c r="E119" s="29">
        <v>154.44</v>
      </c>
      <c r="F119" s="30" t="s">
        <v>161</v>
      </c>
      <c r="H119" s="31">
        <f>ROUND(E119*G119,2)</f>
        <v>0</v>
      </c>
      <c r="J119" s="31">
        <f>ROUND(E119*G119,2)</f>
        <v>0</v>
      </c>
      <c r="K119" s="32">
        <v>0.0046</v>
      </c>
      <c r="L119" s="32">
        <f>E119*K119</f>
        <v>0.7104239999999999</v>
      </c>
      <c r="N119" s="29">
        <f>E119*M119</f>
        <v>0</v>
      </c>
      <c r="P119" s="30" t="s">
        <v>90</v>
      </c>
      <c r="V119" s="33" t="s">
        <v>70</v>
      </c>
      <c r="X119" s="27" t="s">
        <v>283</v>
      </c>
      <c r="Y119" s="27" t="s">
        <v>281</v>
      </c>
      <c r="Z119" s="30" t="s">
        <v>158</v>
      </c>
      <c r="AJ119" s="4" t="s">
        <v>93</v>
      </c>
      <c r="AK119" s="4" t="s">
        <v>94</v>
      </c>
    </row>
    <row r="120" spans="4:24" ht="21">
      <c r="D120" s="71" t="s">
        <v>284</v>
      </c>
      <c r="E120" s="72"/>
      <c r="F120" s="73"/>
      <c r="G120" s="74"/>
      <c r="H120" s="74"/>
      <c r="I120" s="74"/>
      <c r="J120" s="74"/>
      <c r="K120" s="75"/>
      <c r="L120" s="75"/>
      <c r="M120" s="72"/>
      <c r="N120" s="72"/>
      <c r="O120" s="73"/>
      <c r="P120" s="73"/>
      <c r="Q120" s="72"/>
      <c r="R120" s="72"/>
      <c r="S120" s="72"/>
      <c r="T120" s="76"/>
      <c r="U120" s="76"/>
      <c r="V120" s="76" t="s">
        <v>0</v>
      </c>
      <c r="W120" s="77"/>
      <c r="X120" s="73"/>
    </row>
    <row r="121" spans="4:23" ht="12.75">
      <c r="D121" s="67" t="s">
        <v>285</v>
      </c>
      <c r="E121" s="68">
        <f>J121</f>
        <v>0</v>
      </c>
      <c r="H121" s="68">
        <f>SUM(H62:H120)</f>
        <v>0</v>
      </c>
      <c r="I121" s="68">
        <f>SUM(I62:I120)</f>
        <v>0</v>
      </c>
      <c r="J121" s="68">
        <f>SUM(J62:J120)</f>
        <v>0</v>
      </c>
      <c r="L121" s="69">
        <f>SUM(L62:L120)</f>
        <v>37.43393333</v>
      </c>
      <c r="N121" s="70">
        <f>SUM(N62:N120)</f>
        <v>0</v>
      </c>
      <c r="W121" s="34">
        <f>SUM(W62:W120)</f>
        <v>0</v>
      </c>
    </row>
    <row r="123" ht="12.75">
      <c r="B123" s="27" t="s">
        <v>286</v>
      </c>
    </row>
    <row r="124" spans="1:37" ht="21">
      <c r="A124" s="25">
        <v>51</v>
      </c>
      <c r="B124" s="26" t="s">
        <v>132</v>
      </c>
      <c r="C124" s="27" t="s">
        <v>287</v>
      </c>
      <c r="D124" s="28" t="s">
        <v>288</v>
      </c>
      <c r="E124" s="29">
        <v>1</v>
      </c>
      <c r="F124" s="30" t="s">
        <v>138</v>
      </c>
      <c r="H124" s="31">
        <f>ROUND(E124*G124,2)</f>
        <v>0</v>
      </c>
      <c r="J124" s="31">
        <f>ROUND(E124*G124,2)</f>
        <v>0</v>
      </c>
      <c r="K124" s="32">
        <v>1.73441</v>
      </c>
      <c r="L124" s="32">
        <f>E124*K124</f>
        <v>1.73441</v>
      </c>
      <c r="N124" s="29">
        <f>E124*M124</f>
        <v>0</v>
      </c>
      <c r="P124" s="30" t="s">
        <v>90</v>
      </c>
      <c r="V124" s="33" t="s">
        <v>70</v>
      </c>
      <c r="X124" s="27" t="s">
        <v>289</v>
      </c>
      <c r="Y124" s="27" t="s">
        <v>287</v>
      </c>
      <c r="Z124" s="30" t="s">
        <v>127</v>
      </c>
      <c r="AJ124" s="4" t="s">
        <v>93</v>
      </c>
      <c r="AK124" s="4" t="s">
        <v>94</v>
      </c>
    </row>
    <row r="125" spans="4:23" ht="12.75">
      <c r="D125" s="67" t="s">
        <v>290</v>
      </c>
      <c r="E125" s="68">
        <f>J125</f>
        <v>0</v>
      </c>
      <c r="H125" s="68">
        <f>SUM(H123:H124)</f>
        <v>0</v>
      </c>
      <c r="I125" s="68">
        <f>SUM(I123:I124)</f>
        <v>0</v>
      </c>
      <c r="J125" s="68">
        <f>SUM(J123:J124)</f>
        <v>0</v>
      </c>
      <c r="L125" s="69">
        <f>SUM(L123:L124)</f>
        <v>1.73441</v>
      </c>
      <c r="N125" s="70">
        <f>SUM(N123:N124)</f>
        <v>0</v>
      </c>
      <c r="W125" s="34">
        <f>SUM(W123:W124)</f>
        <v>0</v>
      </c>
    </row>
    <row r="127" ht="12.75">
      <c r="B127" s="27" t="s">
        <v>291</v>
      </c>
    </row>
    <row r="128" spans="1:37" ht="12.75">
      <c r="A128" s="25">
        <v>52</v>
      </c>
      <c r="B128" s="26" t="s">
        <v>292</v>
      </c>
      <c r="C128" s="27" t="s">
        <v>293</v>
      </c>
      <c r="D128" s="28" t="s">
        <v>294</v>
      </c>
      <c r="E128" s="29">
        <v>327.2</v>
      </c>
      <c r="F128" s="30" t="s">
        <v>161</v>
      </c>
      <c r="H128" s="31">
        <f>ROUND(E128*G128,2)</f>
        <v>0</v>
      </c>
      <c r="J128" s="31">
        <f>ROUND(E128*G128,2)</f>
        <v>0</v>
      </c>
      <c r="K128" s="32">
        <v>0.00127</v>
      </c>
      <c r="L128" s="32">
        <f>E128*K128</f>
        <v>0.415544</v>
      </c>
      <c r="N128" s="29">
        <f>E128*M128</f>
        <v>0</v>
      </c>
      <c r="P128" s="30" t="s">
        <v>90</v>
      </c>
      <c r="V128" s="33" t="s">
        <v>70</v>
      </c>
      <c r="X128" s="27" t="s">
        <v>295</v>
      </c>
      <c r="Y128" s="27" t="s">
        <v>293</v>
      </c>
      <c r="Z128" s="30" t="s">
        <v>296</v>
      </c>
      <c r="AJ128" s="4" t="s">
        <v>93</v>
      </c>
      <c r="AK128" s="4" t="s">
        <v>94</v>
      </c>
    </row>
    <row r="129" spans="4:24" ht="12.75">
      <c r="D129" s="71" t="s">
        <v>297</v>
      </c>
      <c r="E129" s="72"/>
      <c r="F129" s="73"/>
      <c r="G129" s="74"/>
      <c r="H129" s="74"/>
      <c r="I129" s="74"/>
      <c r="J129" s="74"/>
      <c r="K129" s="75"/>
      <c r="L129" s="75"/>
      <c r="M129" s="72"/>
      <c r="N129" s="72"/>
      <c r="O129" s="73"/>
      <c r="P129" s="73"/>
      <c r="Q129" s="72"/>
      <c r="R129" s="72"/>
      <c r="S129" s="72"/>
      <c r="T129" s="76"/>
      <c r="U129" s="76"/>
      <c r="V129" s="76" t="s">
        <v>0</v>
      </c>
      <c r="W129" s="77"/>
      <c r="X129" s="73"/>
    </row>
    <row r="130" spans="1:37" ht="12.75">
      <c r="A130" s="25">
        <v>53</v>
      </c>
      <c r="B130" s="26" t="s">
        <v>292</v>
      </c>
      <c r="C130" s="27" t="s">
        <v>298</v>
      </c>
      <c r="D130" s="28" t="s">
        <v>299</v>
      </c>
      <c r="E130" s="29">
        <v>6</v>
      </c>
      <c r="F130" s="30" t="s">
        <v>161</v>
      </c>
      <c r="H130" s="31">
        <f>ROUND(E130*G130,2)</f>
        <v>0</v>
      </c>
      <c r="J130" s="31">
        <f>ROUND(E130*G130,2)</f>
        <v>0</v>
      </c>
      <c r="K130" s="32">
        <v>0.00601</v>
      </c>
      <c r="L130" s="32">
        <f>E130*K130</f>
        <v>0.036059999999999995</v>
      </c>
      <c r="N130" s="29">
        <f>E130*M130</f>
        <v>0</v>
      </c>
      <c r="P130" s="30" t="s">
        <v>90</v>
      </c>
      <c r="V130" s="33" t="s">
        <v>70</v>
      </c>
      <c r="X130" s="27" t="s">
        <v>300</v>
      </c>
      <c r="Y130" s="27" t="s">
        <v>298</v>
      </c>
      <c r="Z130" s="30" t="s">
        <v>296</v>
      </c>
      <c r="AJ130" s="4" t="s">
        <v>93</v>
      </c>
      <c r="AK130" s="4" t="s">
        <v>94</v>
      </c>
    </row>
    <row r="131" spans="4:23" ht="12.75">
      <c r="D131" s="67" t="s">
        <v>301</v>
      </c>
      <c r="E131" s="68">
        <f>J131</f>
        <v>0</v>
      </c>
      <c r="H131" s="68">
        <f>SUM(H127:H130)</f>
        <v>0</v>
      </c>
      <c r="I131" s="68">
        <f>SUM(I127:I130)</f>
        <v>0</v>
      </c>
      <c r="J131" s="68">
        <f>SUM(J127:J130)</f>
        <v>0</v>
      </c>
      <c r="L131" s="69">
        <f>SUM(L127:L130)</f>
        <v>0.451604</v>
      </c>
      <c r="N131" s="70">
        <f>SUM(N127:N130)</f>
        <v>0</v>
      </c>
      <c r="W131" s="34">
        <f>SUM(W127:W130)</f>
        <v>0</v>
      </c>
    </row>
    <row r="133" ht="12.75">
      <c r="B133" s="27" t="s">
        <v>302</v>
      </c>
    </row>
    <row r="134" spans="1:37" ht="21">
      <c r="A134" s="25">
        <v>54</v>
      </c>
      <c r="B134" s="26" t="s">
        <v>132</v>
      </c>
      <c r="C134" s="27" t="s">
        <v>303</v>
      </c>
      <c r="D134" s="28" t="s">
        <v>304</v>
      </c>
      <c r="E134" s="29">
        <v>333.16</v>
      </c>
      <c r="F134" s="30" t="s">
        <v>161</v>
      </c>
      <c r="H134" s="31">
        <f>ROUND(E134*G134,2)</f>
        <v>0</v>
      </c>
      <c r="J134" s="31">
        <f>ROUND(E134*G134,2)</f>
        <v>0</v>
      </c>
      <c r="K134" s="32">
        <v>2E-05</v>
      </c>
      <c r="L134" s="32">
        <f>E134*K134</f>
        <v>0.006663200000000001</v>
      </c>
      <c r="N134" s="29">
        <f>E134*M134</f>
        <v>0</v>
      </c>
      <c r="P134" s="30" t="s">
        <v>90</v>
      </c>
      <c r="V134" s="33" t="s">
        <v>70</v>
      </c>
      <c r="X134" s="27" t="s">
        <v>305</v>
      </c>
      <c r="Y134" s="27" t="s">
        <v>303</v>
      </c>
      <c r="Z134" s="30" t="s">
        <v>306</v>
      </c>
      <c r="AJ134" s="4" t="s">
        <v>93</v>
      </c>
      <c r="AK134" s="4" t="s">
        <v>94</v>
      </c>
    </row>
    <row r="135" spans="4:24" ht="12.75">
      <c r="D135" s="71" t="s">
        <v>307</v>
      </c>
      <c r="E135" s="72"/>
      <c r="F135" s="73"/>
      <c r="G135" s="74"/>
      <c r="H135" s="74"/>
      <c r="I135" s="74"/>
      <c r="J135" s="74"/>
      <c r="K135" s="75"/>
      <c r="L135" s="75"/>
      <c r="M135" s="72"/>
      <c r="N135" s="72"/>
      <c r="O135" s="73"/>
      <c r="P135" s="73"/>
      <c r="Q135" s="72"/>
      <c r="R135" s="72"/>
      <c r="S135" s="72"/>
      <c r="T135" s="76"/>
      <c r="U135" s="76"/>
      <c r="V135" s="76" t="s">
        <v>0</v>
      </c>
      <c r="W135" s="77"/>
      <c r="X135" s="73"/>
    </row>
    <row r="136" spans="1:37" ht="12.75">
      <c r="A136" s="25">
        <v>55</v>
      </c>
      <c r="B136" s="26" t="s">
        <v>132</v>
      </c>
      <c r="C136" s="27" t="s">
        <v>308</v>
      </c>
      <c r="D136" s="28" t="s">
        <v>309</v>
      </c>
      <c r="E136" s="29">
        <v>1</v>
      </c>
      <c r="F136" s="30" t="s">
        <v>138</v>
      </c>
      <c r="H136" s="31">
        <f>ROUND(E136*G136,2)</f>
        <v>0</v>
      </c>
      <c r="J136" s="31">
        <f>ROUND(E136*G136,2)</f>
        <v>0</v>
      </c>
      <c r="K136" s="32">
        <v>0.00936</v>
      </c>
      <c r="L136" s="32">
        <f>E136*K136</f>
        <v>0.00936</v>
      </c>
      <c r="N136" s="29">
        <f>E136*M136</f>
        <v>0</v>
      </c>
      <c r="P136" s="30" t="s">
        <v>90</v>
      </c>
      <c r="V136" s="33" t="s">
        <v>70</v>
      </c>
      <c r="X136" s="27" t="s">
        <v>310</v>
      </c>
      <c r="Y136" s="27" t="s">
        <v>308</v>
      </c>
      <c r="Z136" s="30" t="s">
        <v>306</v>
      </c>
      <c r="AJ136" s="4" t="s">
        <v>93</v>
      </c>
      <c r="AK136" s="4" t="s">
        <v>94</v>
      </c>
    </row>
    <row r="137" spans="1:37" ht="12.75">
      <c r="A137" s="25">
        <v>56</v>
      </c>
      <c r="B137" s="26" t="s">
        <v>132</v>
      </c>
      <c r="C137" s="27" t="s">
        <v>311</v>
      </c>
      <c r="D137" s="28" t="s">
        <v>312</v>
      </c>
      <c r="E137" s="29">
        <v>50.4</v>
      </c>
      <c r="F137" s="30" t="s">
        <v>196</v>
      </c>
      <c r="H137" s="31">
        <f>ROUND(E137*G137,2)</f>
        <v>0</v>
      </c>
      <c r="J137" s="31">
        <f>ROUND(E137*G137,2)</f>
        <v>0</v>
      </c>
      <c r="L137" s="32">
        <f>E137*K137</f>
        <v>0</v>
      </c>
      <c r="N137" s="29">
        <f>E137*M137</f>
        <v>0</v>
      </c>
      <c r="P137" s="30" t="s">
        <v>90</v>
      </c>
      <c r="V137" s="33" t="s">
        <v>70</v>
      </c>
      <c r="X137" s="27" t="s">
        <v>313</v>
      </c>
      <c r="Y137" s="27" t="s">
        <v>311</v>
      </c>
      <c r="Z137" s="30" t="s">
        <v>221</v>
      </c>
      <c r="AJ137" s="4" t="s">
        <v>93</v>
      </c>
      <c r="AK137" s="4" t="s">
        <v>94</v>
      </c>
    </row>
    <row r="138" spans="1:37" ht="12.75">
      <c r="A138" s="25">
        <v>57</v>
      </c>
      <c r="B138" s="26" t="s">
        <v>132</v>
      </c>
      <c r="C138" s="27" t="s">
        <v>314</v>
      </c>
      <c r="D138" s="28" t="s">
        <v>315</v>
      </c>
      <c r="E138" s="29">
        <v>49.5</v>
      </c>
      <c r="F138" s="30" t="s">
        <v>196</v>
      </c>
      <c r="H138" s="31">
        <f>ROUND(E138*G138,2)</f>
        <v>0</v>
      </c>
      <c r="J138" s="31">
        <f>ROUND(E138*G138,2)</f>
        <v>0</v>
      </c>
      <c r="L138" s="32">
        <f>E138*K138</f>
        <v>0</v>
      </c>
      <c r="N138" s="29">
        <f>E138*M138</f>
        <v>0</v>
      </c>
      <c r="P138" s="30" t="s">
        <v>90</v>
      </c>
      <c r="V138" s="33" t="s">
        <v>70</v>
      </c>
      <c r="X138" s="27" t="s">
        <v>316</v>
      </c>
      <c r="Y138" s="27" t="s">
        <v>314</v>
      </c>
      <c r="Z138" s="30" t="s">
        <v>221</v>
      </c>
      <c r="AJ138" s="4" t="s">
        <v>93</v>
      </c>
      <c r="AK138" s="4" t="s">
        <v>94</v>
      </c>
    </row>
    <row r="139" spans="4:23" ht="12.75">
      <c r="D139" s="67" t="s">
        <v>317</v>
      </c>
      <c r="E139" s="68">
        <f>J139</f>
        <v>0</v>
      </c>
      <c r="H139" s="68">
        <f>SUM(H133:H138)</f>
        <v>0</v>
      </c>
      <c r="I139" s="68">
        <f>SUM(I133:I138)</f>
        <v>0</v>
      </c>
      <c r="J139" s="68">
        <f>SUM(J133:J138)</f>
        <v>0</v>
      </c>
      <c r="L139" s="69">
        <f>SUM(L133:L138)</f>
        <v>0.0160232</v>
      </c>
      <c r="N139" s="70">
        <f>SUM(N133:N138)</f>
        <v>0</v>
      </c>
      <c r="W139" s="34">
        <f>SUM(W133:W138)</f>
        <v>0</v>
      </c>
    </row>
    <row r="141" ht="12.75">
      <c r="B141" s="27" t="s">
        <v>318</v>
      </c>
    </row>
    <row r="142" spans="1:37" ht="21">
      <c r="A142" s="25">
        <v>58</v>
      </c>
      <c r="B142" s="26" t="s">
        <v>319</v>
      </c>
      <c r="C142" s="27" t="s">
        <v>320</v>
      </c>
      <c r="D142" s="28" t="s">
        <v>321</v>
      </c>
      <c r="E142" s="29">
        <v>6.258</v>
      </c>
      <c r="F142" s="30" t="s">
        <v>161</v>
      </c>
      <c r="H142" s="31">
        <f>ROUND(E142*G142,2)</f>
        <v>0</v>
      </c>
      <c r="J142" s="31">
        <f>ROUND(E142*G142,2)</f>
        <v>0</v>
      </c>
      <c r="K142" s="32">
        <v>0.00068</v>
      </c>
      <c r="L142" s="32">
        <f>E142*K142</f>
        <v>0.00425544</v>
      </c>
      <c r="M142" s="29">
        <v>0.131</v>
      </c>
      <c r="N142" s="29">
        <f>E142*M142</f>
        <v>0.819798</v>
      </c>
      <c r="P142" s="30" t="s">
        <v>90</v>
      </c>
      <c r="V142" s="33" t="s">
        <v>70</v>
      </c>
      <c r="X142" s="27" t="s">
        <v>322</v>
      </c>
      <c r="Y142" s="27" t="s">
        <v>320</v>
      </c>
      <c r="Z142" s="30" t="s">
        <v>323</v>
      </c>
      <c r="AJ142" s="4" t="s">
        <v>93</v>
      </c>
      <c r="AK142" s="4" t="s">
        <v>94</v>
      </c>
    </row>
    <row r="143" spans="4:24" ht="12.75">
      <c r="D143" s="71" t="s">
        <v>324</v>
      </c>
      <c r="E143" s="72"/>
      <c r="F143" s="73"/>
      <c r="G143" s="74"/>
      <c r="H143" s="74"/>
      <c r="I143" s="74"/>
      <c r="J143" s="74"/>
      <c r="K143" s="75"/>
      <c r="L143" s="75"/>
      <c r="M143" s="72"/>
      <c r="N143" s="72"/>
      <c r="O143" s="73"/>
      <c r="P143" s="73"/>
      <c r="Q143" s="72"/>
      <c r="R143" s="72"/>
      <c r="S143" s="72"/>
      <c r="T143" s="76"/>
      <c r="U143" s="76"/>
      <c r="V143" s="76" t="s">
        <v>0</v>
      </c>
      <c r="W143" s="77"/>
      <c r="X143" s="73"/>
    </row>
    <row r="144" spans="1:37" ht="21">
      <c r="A144" s="25">
        <v>59</v>
      </c>
      <c r="B144" s="26" t="s">
        <v>319</v>
      </c>
      <c r="C144" s="27" t="s">
        <v>325</v>
      </c>
      <c r="D144" s="28" t="s">
        <v>326</v>
      </c>
      <c r="E144" s="29">
        <v>5.9</v>
      </c>
      <c r="F144" s="30" t="s">
        <v>89</v>
      </c>
      <c r="H144" s="31">
        <f>ROUND(E144*G144,2)</f>
        <v>0</v>
      </c>
      <c r="J144" s="31">
        <f>ROUND(E144*G144,2)</f>
        <v>0</v>
      </c>
      <c r="K144" s="32">
        <v>0.00113</v>
      </c>
      <c r="L144" s="32">
        <f>E144*K144</f>
        <v>0.006667</v>
      </c>
      <c r="M144" s="29">
        <v>1.175</v>
      </c>
      <c r="N144" s="29">
        <f>E144*M144</f>
        <v>6.932500000000001</v>
      </c>
      <c r="P144" s="30" t="s">
        <v>90</v>
      </c>
      <c r="V144" s="33" t="s">
        <v>70</v>
      </c>
      <c r="X144" s="27" t="s">
        <v>327</v>
      </c>
      <c r="Y144" s="27" t="s">
        <v>325</v>
      </c>
      <c r="Z144" s="30" t="s">
        <v>323</v>
      </c>
      <c r="AJ144" s="4" t="s">
        <v>93</v>
      </c>
      <c r="AK144" s="4" t="s">
        <v>94</v>
      </c>
    </row>
    <row r="145" spans="4:24" ht="12.75">
      <c r="D145" s="71" t="s">
        <v>328</v>
      </c>
      <c r="E145" s="72"/>
      <c r="F145" s="73"/>
      <c r="G145" s="74"/>
      <c r="H145" s="74"/>
      <c r="I145" s="74"/>
      <c r="J145" s="74"/>
      <c r="K145" s="75"/>
      <c r="L145" s="75"/>
      <c r="M145" s="72"/>
      <c r="N145" s="72"/>
      <c r="O145" s="73"/>
      <c r="P145" s="73"/>
      <c r="Q145" s="72"/>
      <c r="R145" s="72"/>
      <c r="S145" s="72"/>
      <c r="T145" s="76"/>
      <c r="U145" s="76"/>
      <c r="V145" s="76" t="s">
        <v>0</v>
      </c>
      <c r="W145" s="77"/>
      <c r="X145" s="73"/>
    </row>
    <row r="146" spans="1:37" ht="12.75">
      <c r="A146" s="25">
        <v>60</v>
      </c>
      <c r="B146" s="26" t="s">
        <v>319</v>
      </c>
      <c r="C146" s="27" t="s">
        <v>329</v>
      </c>
      <c r="D146" s="28" t="s">
        <v>330</v>
      </c>
      <c r="E146" s="29">
        <v>2</v>
      </c>
      <c r="F146" s="30" t="s">
        <v>89</v>
      </c>
      <c r="H146" s="31">
        <f>ROUND(E146*G146,2)</f>
        <v>0</v>
      </c>
      <c r="J146" s="31">
        <f>ROUND(E146*G146,2)</f>
        <v>0</v>
      </c>
      <c r="L146" s="32">
        <f>E146*K146</f>
        <v>0</v>
      </c>
      <c r="M146" s="29">
        <v>1.594</v>
      </c>
      <c r="N146" s="29">
        <f>E146*M146</f>
        <v>3.188</v>
      </c>
      <c r="P146" s="30" t="s">
        <v>90</v>
      </c>
      <c r="V146" s="33" t="s">
        <v>70</v>
      </c>
      <c r="X146" s="27" t="s">
        <v>331</v>
      </c>
      <c r="Y146" s="27" t="s">
        <v>329</v>
      </c>
      <c r="Z146" s="30" t="s">
        <v>323</v>
      </c>
      <c r="AJ146" s="4" t="s">
        <v>93</v>
      </c>
      <c r="AK146" s="4" t="s">
        <v>94</v>
      </c>
    </row>
    <row r="147" spans="1:37" ht="12.75">
      <c r="A147" s="25">
        <v>61</v>
      </c>
      <c r="B147" s="26" t="s">
        <v>319</v>
      </c>
      <c r="C147" s="27" t="s">
        <v>332</v>
      </c>
      <c r="D147" s="28" t="s">
        <v>333</v>
      </c>
      <c r="E147" s="29">
        <v>2.3</v>
      </c>
      <c r="F147" s="30" t="s">
        <v>161</v>
      </c>
      <c r="H147" s="31">
        <f>ROUND(E147*G147,2)</f>
        <v>0</v>
      </c>
      <c r="J147" s="31">
        <f>ROUND(E147*G147,2)</f>
        <v>0</v>
      </c>
      <c r="K147" s="32">
        <v>0.00068</v>
      </c>
      <c r="L147" s="32">
        <f>E147*K147</f>
        <v>0.001564</v>
      </c>
      <c r="M147" s="29">
        <v>0.055</v>
      </c>
      <c r="N147" s="29">
        <f>E147*M147</f>
        <v>0.1265</v>
      </c>
      <c r="P147" s="30" t="s">
        <v>90</v>
      </c>
      <c r="V147" s="33" t="s">
        <v>70</v>
      </c>
      <c r="X147" s="27" t="s">
        <v>334</v>
      </c>
      <c r="Y147" s="27" t="s">
        <v>332</v>
      </c>
      <c r="Z147" s="30" t="s">
        <v>323</v>
      </c>
      <c r="AJ147" s="4" t="s">
        <v>93</v>
      </c>
      <c r="AK147" s="4" t="s">
        <v>94</v>
      </c>
    </row>
    <row r="148" spans="1:37" ht="21">
      <c r="A148" s="25">
        <v>62</v>
      </c>
      <c r="B148" s="26" t="s">
        <v>319</v>
      </c>
      <c r="C148" s="27" t="s">
        <v>335</v>
      </c>
      <c r="D148" s="28" t="s">
        <v>336</v>
      </c>
      <c r="E148" s="29">
        <v>0.1</v>
      </c>
      <c r="F148" s="30" t="s">
        <v>89</v>
      </c>
      <c r="H148" s="31">
        <f>ROUND(E148*G148,2)</f>
        <v>0</v>
      </c>
      <c r="J148" s="31">
        <f>ROUND(E148*G148,2)</f>
        <v>0</v>
      </c>
      <c r="L148" s="32">
        <f>E148*K148</f>
        <v>0</v>
      </c>
      <c r="M148" s="29">
        <v>2.2</v>
      </c>
      <c r="N148" s="29">
        <f>E148*M148</f>
        <v>0.22000000000000003</v>
      </c>
      <c r="P148" s="30" t="s">
        <v>90</v>
      </c>
      <c r="V148" s="33" t="s">
        <v>70</v>
      </c>
      <c r="X148" s="27" t="s">
        <v>337</v>
      </c>
      <c r="Y148" s="27" t="s">
        <v>335</v>
      </c>
      <c r="Z148" s="30" t="s">
        <v>323</v>
      </c>
      <c r="AJ148" s="4" t="s">
        <v>93</v>
      </c>
      <c r="AK148" s="4" t="s">
        <v>94</v>
      </c>
    </row>
    <row r="149" spans="1:37" ht="12.75">
      <c r="A149" s="25">
        <v>63</v>
      </c>
      <c r="B149" s="26" t="s">
        <v>319</v>
      </c>
      <c r="C149" s="27" t="s">
        <v>338</v>
      </c>
      <c r="D149" s="28" t="s">
        <v>339</v>
      </c>
      <c r="E149" s="29">
        <v>8.06</v>
      </c>
      <c r="F149" s="30" t="s">
        <v>161</v>
      </c>
      <c r="H149" s="31">
        <f>ROUND(E149*G149,2)</f>
        <v>0</v>
      </c>
      <c r="J149" s="31">
        <f>ROUND(E149*G149,2)</f>
        <v>0</v>
      </c>
      <c r="L149" s="32">
        <f>E149*K149</f>
        <v>0</v>
      </c>
      <c r="M149" s="29">
        <v>0.02</v>
      </c>
      <c r="N149" s="29">
        <f>E149*M149</f>
        <v>0.1612</v>
      </c>
      <c r="P149" s="30" t="s">
        <v>90</v>
      </c>
      <c r="V149" s="33" t="s">
        <v>70</v>
      </c>
      <c r="X149" s="27" t="s">
        <v>340</v>
      </c>
      <c r="Y149" s="27" t="s">
        <v>338</v>
      </c>
      <c r="Z149" s="30" t="s">
        <v>323</v>
      </c>
      <c r="AJ149" s="4" t="s">
        <v>93</v>
      </c>
      <c r="AK149" s="4" t="s">
        <v>94</v>
      </c>
    </row>
    <row r="150" spans="4:24" ht="12.75">
      <c r="D150" s="71" t="s">
        <v>341</v>
      </c>
      <c r="E150" s="72"/>
      <c r="F150" s="73"/>
      <c r="G150" s="74"/>
      <c r="H150" s="74"/>
      <c r="I150" s="74"/>
      <c r="J150" s="74"/>
      <c r="K150" s="75"/>
      <c r="L150" s="75"/>
      <c r="M150" s="72"/>
      <c r="N150" s="72"/>
      <c r="O150" s="73"/>
      <c r="P150" s="73"/>
      <c r="Q150" s="72"/>
      <c r="R150" s="72"/>
      <c r="S150" s="72"/>
      <c r="T150" s="76"/>
      <c r="U150" s="76"/>
      <c r="V150" s="76" t="s">
        <v>0</v>
      </c>
      <c r="W150" s="77"/>
      <c r="X150" s="73"/>
    </row>
    <row r="151" spans="1:37" ht="21">
      <c r="A151" s="25">
        <v>64</v>
      </c>
      <c r="B151" s="26" t="s">
        <v>319</v>
      </c>
      <c r="C151" s="27" t="s">
        <v>342</v>
      </c>
      <c r="D151" s="28" t="s">
        <v>343</v>
      </c>
      <c r="E151" s="29">
        <v>2.5</v>
      </c>
      <c r="F151" s="30" t="s">
        <v>161</v>
      </c>
      <c r="H151" s="31">
        <f>ROUND(E151*G151,2)</f>
        <v>0</v>
      </c>
      <c r="J151" s="31">
        <f>ROUND(E151*G151,2)</f>
        <v>0</v>
      </c>
      <c r="K151" s="32">
        <v>0.00225</v>
      </c>
      <c r="L151" s="32">
        <f>E151*K151</f>
        <v>0.005625</v>
      </c>
      <c r="M151" s="29">
        <v>0.075</v>
      </c>
      <c r="N151" s="29">
        <f>E151*M151</f>
        <v>0.1875</v>
      </c>
      <c r="P151" s="30" t="s">
        <v>90</v>
      </c>
      <c r="V151" s="33" t="s">
        <v>70</v>
      </c>
      <c r="X151" s="27" t="s">
        <v>344</v>
      </c>
      <c r="Y151" s="27" t="s">
        <v>342</v>
      </c>
      <c r="Z151" s="30" t="s">
        <v>323</v>
      </c>
      <c r="AJ151" s="4" t="s">
        <v>93</v>
      </c>
      <c r="AK151" s="4" t="s">
        <v>94</v>
      </c>
    </row>
    <row r="152" spans="4:24" ht="12.75">
      <c r="D152" s="71" t="s">
        <v>345</v>
      </c>
      <c r="E152" s="72"/>
      <c r="F152" s="73"/>
      <c r="G152" s="74"/>
      <c r="H152" s="74"/>
      <c r="I152" s="74"/>
      <c r="J152" s="74"/>
      <c r="K152" s="75"/>
      <c r="L152" s="75"/>
      <c r="M152" s="72"/>
      <c r="N152" s="72"/>
      <c r="O152" s="73"/>
      <c r="P152" s="73"/>
      <c r="Q152" s="72"/>
      <c r="R152" s="72"/>
      <c r="S152" s="72"/>
      <c r="T152" s="76"/>
      <c r="U152" s="76"/>
      <c r="V152" s="76" t="s">
        <v>0</v>
      </c>
      <c r="W152" s="77"/>
      <c r="X152" s="73"/>
    </row>
    <row r="153" spans="1:37" ht="21">
      <c r="A153" s="25">
        <v>65</v>
      </c>
      <c r="B153" s="26" t="s">
        <v>319</v>
      </c>
      <c r="C153" s="27" t="s">
        <v>346</v>
      </c>
      <c r="D153" s="28" t="s">
        <v>347</v>
      </c>
      <c r="E153" s="29">
        <v>8.022</v>
      </c>
      <c r="F153" s="30" t="s">
        <v>161</v>
      </c>
      <c r="H153" s="31">
        <f>ROUND(E153*G153,2)</f>
        <v>0</v>
      </c>
      <c r="J153" s="31">
        <f>ROUND(E153*G153,2)</f>
        <v>0</v>
      </c>
      <c r="K153" s="32">
        <v>0.00103</v>
      </c>
      <c r="L153" s="32">
        <f>E153*K153</f>
        <v>0.008262660000000002</v>
      </c>
      <c r="M153" s="29">
        <v>0.062</v>
      </c>
      <c r="N153" s="29">
        <f>E153*M153</f>
        <v>0.49736400000000003</v>
      </c>
      <c r="P153" s="30" t="s">
        <v>90</v>
      </c>
      <c r="V153" s="33" t="s">
        <v>70</v>
      </c>
      <c r="X153" s="27" t="s">
        <v>348</v>
      </c>
      <c r="Y153" s="27" t="s">
        <v>346</v>
      </c>
      <c r="Z153" s="30" t="s">
        <v>323</v>
      </c>
      <c r="AJ153" s="4" t="s">
        <v>93</v>
      </c>
      <c r="AK153" s="4" t="s">
        <v>94</v>
      </c>
    </row>
    <row r="154" spans="4:24" ht="21">
      <c r="D154" s="71" t="s">
        <v>349</v>
      </c>
      <c r="E154" s="72"/>
      <c r="F154" s="73"/>
      <c r="G154" s="74"/>
      <c r="H154" s="74"/>
      <c r="I154" s="74"/>
      <c r="J154" s="74"/>
      <c r="K154" s="75"/>
      <c r="L154" s="75"/>
      <c r="M154" s="72"/>
      <c r="N154" s="72"/>
      <c r="O154" s="73"/>
      <c r="P154" s="73"/>
      <c r="Q154" s="72"/>
      <c r="R154" s="72"/>
      <c r="S154" s="72"/>
      <c r="T154" s="76"/>
      <c r="U154" s="76"/>
      <c r="V154" s="76" t="s">
        <v>0</v>
      </c>
      <c r="W154" s="77"/>
      <c r="X154" s="73"/>
    </row>
    <row r="155" spans="1:37" ht="21">
      <c r="A155" s="25">
        <v>66</v>
      </c>
      <c r="B155" s="26" t="s">
        <v>319</v>
      </c>
      <c r="C155" s="27" t="s">
        <v>350</v>
      </c>
      <c r="D155" s="28" t="s">
        <v>351</v>
      </c>
      <c r="E155" s="29">
        <v>35.119</v>
      </c>
      <c r="F155" s="30" t="s">
        <v>161</v>
      </c>
      <c r="H155" s="31">
        <f>ROUND(E155*G155,2)</f>
        <v>0</v>
      </c>
      <c r="J155" s="31">
        <f>ROUND(E155*G155,2)</f>
        <v>0</v>
      </c>
      <c r="K155" s="32">
        <v>0.00094</v>
      </c>
      <c r="L155" s="32">
        <f>E155*K155</f>
        <v>0.03301186</v>
      </c>
      <c r="M155" s="29">
        <v>0.054</v>
      </c>
      <c r="N155" s="29">
        <f>E155*M155</f>
        <v>1.896426</v>
      </c>
      <c r="P155" s="30" t="s">
        <v>90</v>
      </c>
      <c r="V155" s="33" t="s">
        <v>70</v>
      </c>
      <c r="X155" s="27" t="s">
        <v>352</v>
      </c>
      <c r="Y155" s="27" t="s">
        <v>350</v>
      </c>
      <c r="Z155" s="30" t="s">
        <v>323</v>
      </c>
      <c r="AJ155" s="4" t="s">
        <v>93</v>
      </c>
      <c r="AK155" s="4" t="s">
        <v>94</v>
      </c>
    </row>
    <row r="156" spans="4:24" ht="21">
      <c r="D156" s="71" t="s">
        <v>353</v>
      </c>
      <c r="E156" s="72"/>
      <c r="F156" s="73"/>
      <c r="G156" s="74"/>
      <c r="H156" s="74"/>
      <c r="I156" s="74"/>
      <c r="J156" s="74"/>
      <c r="K156" s="75"/>
      <c r="L156" s="75"/>
      <c r="M156" s="72"/>
      <c r="N156" s="72"/>
      <c r="O156" s="73"/>
      <c r="P156" s="73"/>
      <c r="Q156" s="72"/>
      <c r="R156" s="72"/>
      <c r="S156" s="72"/>
      <c r="T156" s="76"/>
      <c r="U156" s="76"/>
      <c r="V156" s="76" t="s">
        <v>0</v>
      </c>
      <c r="W156" s="77"/>
      <c r="X156" s="73"/>
    </row>
    <row r="157" spans="4:24" ht="21">
      <c r="D157" s="71" t="s">
        <v>354</v>
      </c>
      <c r="E157" s="72"/>
      <c r="F157" s="73"/>
      <c r="G157" s="74"/>
      <c r="H157" s="74"/>
      <c r="I157" s="74"/>
      <c r="J157" s="74"/>
      <c r="K157" s="75"/>
      <c r="L157" s="75"/>
      <c r="M157" s="72"/>
      <c r="N157" s="72"/>
      <c r="O157" s="73"/>
      <c r="P157" s="73"/>
      <c r="Q157" s="72"/>
      <c r="R157" s="72"/>
      <c r="S157" s="72"/>
      <c r="T157" s="76"/>
      <c r="U157" s="76"/>
      <c r="V157" s="76" t="s">
        <v>0</v>
      </c>
      <c r="W157" s="77"/>
      <c r="X157" s="73"/>
    </row>
    <row r="158" spans="4:24" ht="12.75">
      <c r="D158" s="71" t="s">
        <v>355</v>
      </c>
      <c r="E158" s="72"/>
      <c r="F158" s="73"/>
      <c r="G158" s="74"/>
      <c r="H158" s="74"/>
      <c r="I158" s="74"/>
      <c r="J158" s="74"/>
      <c r="K158" s="75"/>
      <c r="L158" s="75"/>
      <c r="M158" s="72"/>
      <c r="N158" s="72"/>
      <c r="O158" s="73"/>
      <c r="P158" s="73"/>
      <c r="Q158" s="72"/>
      <c r="R158" s="72"/>
      <c r="S158" s="72"/>
      <c r="T158" s="76"/>
      <c r="U158" s="76"/>
      <c r="V158" s="76" t="s">
        <v>0</v>
      </c>
      <c r="W158" s="77"/>
      <c r="X158" s="73"/>
    </row>
    <row r="159" spans="1:37" ht="12.75">
      <c r="A159" s="25">
        <v>67</v>
      </c>
      <c r="B159" s="26" t="s">
        <v>319</v>
      </c>
      <c r="C159" s="27" t="s">
        <v>356</v>
      </c>
      <c r="D159" s="28" t="s">
        <v>357</v>
      </c>
      <c r="E159" s="29">
        <v>1.6</v>
      </c>
      <c r="F159" s="30" t="s">
        <v>161</v>
      </c>
      <c r="H159" s="31">
        <f>ROUND(E159*G159,2)</f>
        <v>0</v>
      </c>
      <c r="J159" s="31">
        <f>ROUND(E159*G159,2)</f>
        <v>0</v>
      </c>
      <c r="K159" s="32">
        <v>0.0012</v>
      </c>
      <c r="L159" s="32">
        <f>E159*K159</f>
        <v>0.0019199999999999998</v>
      </c>
      <c r="M159" s="29">
        <v>0.088</v>
      </c>
      <c r="N159" s="29">
        <f>E159*M159</f>
        <v>0.1408</v>
      </c>
      <c r="P159" s="30" t="s">
        <v>90</v>
      </c>
      <c r="V159" s="33" t="s">
        <v>70</v>
      </c>
      <c r="X159" s="27" t="s">
        <v>358</v>
      </c>
      <c r="Y159" s="27" t="s">
        <v>356</v>
      </c>
      <c r="Z159" s="30" t="s">
        <v>323</v>
      </c>
      <c r="AJ159" s="4" t="s">
        <v>93</v>
      </c>
      <c r="AK159" s="4" t="s">
        <v>94</v>
      </c>
    </row>
    <row r="160" spans="1:37" ht="12.75">
      <c r="A160" s="25">
        <v>68</v>
      </c>
      <c r="B160" s="26" t="s">
        <v>319</v>
      </c>
      <c r="C160" s="27" t="s">
        <v>359</v>
      </c>
      <c r="D160" s="28" t="s">
        <v>360</v>
      </c>
      <c r="E160" s="29">
        <v>21.2</v>
      </c>
      <c r="F160" s="30" t="s">
        <v>161</v>
      </c>
      <c r="H160" s="31">
        <f>ROUND(E160*G160,2)</f>
        <v>0</v>
      </c>
      <c r="J160" s="31">
        <f>ROUND(E160*G160,2)</f>
        <v>0</v>
      </c>
      <c r="K160" s="32">
        <v>0.0012</v>
      </c>
      <c r="L160" s="32">
        <f>E160*K160</f>
        <v>0.025439999999999997</v>
      </c>
      <c r="M160" s="29">
        <v>0.076</v>
      </c>
      <c r="N160" s="29">
        <f>E160*M160</f>
        <v>1.6112</v>
      </c>
      <c r="P160" s="30" t="s">
        <v>90</v>
      </c>
      <c r="V160" s="33" t="s">
        <v>70</v>
      </c>
      <c r="X160" s="27" t="s">
        <v>361</v>
      </c>
      <c r="Y160" s="27" t="s">
        <v>359</v>
      </c>
      <c r="Z160" s="30" t="s">
        <v>323</v>
      </c>
      <c r="AJ160" s="4" t="s">
        <v>93</v>
      </c>
      <c r="AK160" s="4" t="s">
        <v>94</v>
      </c>
    </row>
    <row r="161" spans="4:24" ht="21">
      <c r="D161" s="71" t="s">
        <v>362</v>
      </c>
      <c r="E161" s="72"/>
      <c r="F161" s="73"/>
      <c r="G161" s="74"/>
      <c r="H161" s="74"/>
      <c r="I161" s="74"/>
      <c r="J161" s="74"/>
      <c r="K161" s="75"/>
      <c r="L161" s="75"/>
      <c r="M161" s="72"/>
      <c r="N161" s="72"/>
      <c r="O161" s="73"/>
      <c r="P161" s="73"/>
      <c r="Q161" s="72"/>
      <c r="R161" s="72"/>
      <c r="S161" s="72"/>
      <c r="T161" s="76"/>
      <c r="U161" s="76"/>
      <c r="V161" s="76" t="s">
        <v>0</v>
      </c>
      <c r="W161" s="77"/>
      <c r="X161" s="73"/>
    </row>
    <row r="162" spans="4:24" ht="12.75">
      <c r="D162" s="71" t="s">
        <v>363</v>
      </c>
      <c r="E162" s="72"/>
      <c r="F162" s="73"/>
      <c r="G162" s="74"/>
      <c r="H162" s="74"/>
      <c r="I162" s="74"/>
      <c r="J162" s="74"/>
      <c r="K162" s="75"/>
      <c r="L162" s="75"/>
      <c r="M162" s="72"/>
      <c r="N162" s="72"/>
      <c r="O162" s="73"/>
      <c r="P162" s="73"/>
      <c r="Q162" s="72"/>
      <c r="R162" s="72"/>
      <c r="S162" s="72"/>
      <c r="T162" s="76"/>
      <c r="U162" s="76"/>
      <c r="V162" s="76" t="s">
        <v>0</v>
      </c>
      <c r="W162" s="77"/>
      <c r="X162" s="73"/>
    </row>
    <row r="163" spans="1:37" ht="12.75">
      <c r="A163" s="25">
        <v>69</v>
      </c>
      <c r="B163" s="26" t="s">
        <v>319</v>
      </c>
      <c r="C163" s="27" t="s">
        <v>364</v>
      </c>
      <c r="D163" s="28" t="s">
        <v>365</v>
      </c>
      <c r="E163" s="29">
        <v>15.475</v>
      </c>
      <c r="F163" s="30" t="s">
        <v>161</v>
      </c>
      <c r="H163" s="31">
        <f>ROUND(E163*G163,2)</f>
        <v>0</v>
      </c>
      <c r="J163" s="31">
        <f>ROUND(E163*G163,2)</f>
        <v>0</v>
      </c>
      <c r="K163" s="32">
        <v>0.00103</v>
      </c>
      <c r="L163" s="32">
        <f>E163*K163</f>
        <v>0.015939250000000002</v>
      </c>
      <c r="M163" s="29">
        <v>0.063</v>
      </c>
      <c r="N163" s="29">
        <f>E163*M163</f>
        <v>0.9749249999999999</v>
      </c>
      <c r="P163" s="30" t="s">
        <v>90</v>
      </c>
      <c r="V163" s="33" t="s">
        <v>70</v>
      </c>
      <c r="X163" s="27" t="s">
        <v>366</v>
      </c>
      <c r="Y163" s="27" t="s">
        <v>364</v>
      </c>
      <c r="Z163" s="30" t="s">
        <v>323</v>
      </c>
      <c r="AJ163" s="4" t="s">
        <v>93</v>
      </c>
      <c r="AK163" s="4" t="s">
        <v>94</v>
      </c>
    </row>
    <row r="164" spans="4:24" ht="12.75">
      <c r="D164" s="71" t="s">
        <v>367</v>
      </c>
      <c r="E164" s="72"/>
      <c r="F164" s="73"/>
      <c r="G164" s="74"/>
      <c r="H164" s="74"/>
      <c r="I164" s="74"/>
      <c r="J164" s="74"/>
      <c r="K164" s="75"/>
      <c r="L164" s="75"/>
      <c r="M164" s="72"/>
      <c r="N164" s="72"/>
      <c r="O164" s="73"/>
      <c r="P164" s="73"/>
      <c r="Q164" s="72"/>
      <c r="R164" s="72"/>
      <c r="S164" s="72"/>
      <c r="T164" s="76"/>
      <c r="U164" s="76"/>
      <c r="V164" s="76" t="s">
        <v>0</v>
      </c>
      <c r="W164" s="77"/>
      <c r="X164" s="73"/>
    </row>
    <row r="165" spans="1:37" ht="12.75">
      <c r="A165" s="25">
        <v>70</v>
      </c>
      <c r="B165" s="26" t="s">
        <v>319</v>
      </c>
      <c r="C165" s="27" t="s">
        <v>368</v>
      </c>
      <c r="D165" s="28" t="s">
        <v>369</v>
      </c>
      <c r="E165" s="29">
        <v>31.128</v>
      </c>
      <c r="F165" s="30" t="s">
        <v>161</v>
      </c>
      <c r="H165" s="31">
        <f>ROUND(E165*G165,2)</f>
        <v>0</v>
      </c>
      <c r="J165" s="31">
        <f>ROUND(E165*G165,2)</f>
        <v>0</v>
      </c>
      <c r="L165" s="32">
        <f>E165*K165</f>
        <v>0</v>
      </c>
      <c r="M165" s="29">
        <v>0.006</v>
      </c>
      <c r="N165" s="29">
        <f>E165*M165</f>
        <v>0.18676800000000002</v>
      </c>
      <c r="P165" s="30" t="s">
        <v>90</v>
      </c>
      <c r="V165" s="33" t="s">
        <v>70</v>
      </c>
      <c r="X165" s="27" t="s">
        <v>370</v>
      </c>
      <c r="Y165" s="27" t="s">
        <v>368</v>
      </c>
      <c r="Z165" s="30" t="s">
        <v>323</v>
      </c>
      <c r="AJ165" s="4" t="s">
        <v>93</v>
      </c>
      <c r="AK165" s="4" t="s">
        <v>94</v>
      </c>
    </row>
    <row r="166" spans="4:23" ht="12.75">
      <c r="D166" s="67" t="s">
        <v>371</v>
      </c>
      <c r="E166" s="68">
        <f>J166</f>
        <v>0</v>
      </c>
      <c r="H166" s="68">
        <f>SUM(H141:H165)</f>
        <v>0</v>
      </c>
      <c r="I166" s="68">
        <f>SUM(I141:I165)</f>
        <v>0</v>
      </c>
      <c r="J166" s="68">
        <f>SUM(J141:J165)</f>
        <v>0</v>
      </c>
      <c r="L166" s="69">
        <f>SUM(L141:L165)</f>
        <v>0.10268521</v>
      </c>
      <c r="N166" s="70">
        <f>SUM(N141:N165)</f>
        <v>16.942981000000003</v>
      </c>
      <c r="W166" s="34">
        <f>SUM(W141:W165)</f>
        <v>0</v>
      </c>
    </row>
    <row r="168" ht="12.75">
      <c r="B168" s="27" t="s">
        <v>372</v>
      </c>
    </row>
    <row r="169" spans="1:37" ht="12.75">
      <c r="A169" s="25">
        <v>71</v>
      </c>
      <c r="B169" s="26" t="s">
        <v>319</v>
      </c>
      <c r="C169" s="27" t="s">
        <v>373</v>
      </c>
      <c r="D169" s="28" t="s">
        <v>374</v>
      </c>
      <c r="E169" s="29">
        <v>1.96</v>
      </c>
      <c r="F169" s="30" t="s">
        <v>89</v>
      </c>
      <c r="H169" s="31">
        <f>ROUND(E169*G169,2)</f>
        <v>0</v>
      </c>
      <c r="J169" s="31">
        <f>ROUND(E169*G169,2)</f>
        <v>0</v>
      </c>
      <c r="K169" s="32">
        <v>0.00187</v>
      </c>
      <c r="L169" s="32">
        <f>E169*K169</f>
        <v>0.0036652</v>
      </c>
      <c r="M169" s="29">
        <v>1.8</v>
      </c>
      <c r="N169" s="29">
        <f>E169*M169</f>
        <v>3.528</v>
      </c>
      <c r="P169" s="30" t="s">
        <v>90</v>
      </c>
      <c r="V169" s="33" t="s">
        <v>70</v>
      </c>
      <c r="X169" s="27" t="s">
        <v>375</v>
      </c>
      <c r="Y169" s="27" t="s">
        <v>373</v>
      </c>
      <c r="Z169" s="30" t="s">
        <v>323</v>
      </c>
      <c r="AJ169" s="4" t="s">
        <v>93</v>
      </c>
      <c r="AK169" s="4" t="s">
        <v>94</v>
      </c>
    </row>
    <row r="170" spans="4:24" ht="12.75">
      <c r="D170" s="71" t="s">
        <v>376</v>
      </c>
      <c r="E170" s="72"/>
      <c r="F170" s="73"/>
      <c r="G170" s="74"/>
      <c r="H170" s="74"/>
      <c r="I170" s="74"/>
      <c r="J170" s="74"/>
      <c r="K170" s="75"/>
      <c r="L170" s="75"/>
      <c r="M170" s="72"/>
      <c r="N170" s="72"/>
      <c r="O170" s="73"/>
      <c r="P170" s="73"/>
      <c r="Q170" s="72"/>
      <c r="R170" s="72"/>
      <c r="S170" s="72"/>
      <c r="T170" s="76"/>
      <c r="U170" s="76"/>
      <c r="V170" s="76" t="s">
        <v>0</v>
      </c>
      <c r="W170" s="77"/>
      <c r="X170" s="73"/>
    </row>
    <row r="171" spans="1:37" ht="12.75">
      <c r="A171" s="25">
        <v>72</v>
      </c>
      <c r="B171" s="26" t="s">
        <v>319</v>
      </c>
      <c r="C171" s="27" t="s">
        <v>377</v>
      </c>
      <c r="D171" s="28" t="s">
        <v>378</v>
      </c>
      <c r="E171" s="29">
        <v>4.05</v>
      </c>
      <c r="F171" s="30" t="s">
        <v>161</v>
      </c>
      <c r="H171" s="31">
        <f>ROUND(E171*G171,2)</f>
        <v>0</v>
      </c>
      <c r="J171" s="31">
        <f>ROUND(E171*G171,2)</f>
        <v>0</v>
      </c>
      <c r="K171" s="32">
        <v>0.00055</v>
      </c>
      <c r="L171" s="32">
        <f>E171*K171</f>
        <v>0.0022275</v>
      </c>
      <c r="M171" s="29">
        <v>0.27</v>
      </c>
      <c r="N171" s="29">
        <f>E171*M171</f>
        <v>1.0935</v>
      </c>
      <c r="P171" s="30" t="s">
        <v>90</v>
      </c>
      <c r="V171" s="33" t="s">
        <v>70</v>
      </c>
      <c r="X171" s="27" t="s">
        <v>379</v>
      </c>
      <c r="Y171" s="27" t="s">
        <v>377</v>
      </c>
      <c r="Z171" s="30" t="s">
        <v>323</v>
      </c>
      <c r="AJ171" s="4" t="s">
        <v>93</v>
      </c>
      <c r="AK171" s="4" t="s">
        <v>94</v>
      </c>
    </row>
    <row r="172" spans="4:24" ht="12.75">
      <c r="D172" s="71" t="s">
        <v>380</v>
      </c>
      <c r="E172" s="72"/>
      <c r="F172" s="73"/>
      <c r="G172" s="74"/>
      <c r="H172" s="74"/>
      <c r="I172" s="74"/>
      <c r="J172" s="74"/>
      <c r="K172" s="75"/>
      <c r="L172" s="75"/>
      <c r="M172" s="72"/>
      <c r="N172" s="72"/>
      <c r="O172" s="73"/>
      <c r="P172" s="73"/>
      <c r="Q172" s="72"/>
      <c r="R172" s="72"/>
      <c r="S172" s="72"/>
      <c r="T172" s="76"/>
      <c r="U172" s="76"/>
      <c r="V172" s="76" t="s">
        <v>0</v>
      </c>
      <c r="W172" s="77"/>
      <c r="X172" s="73"/>
    </row>
    <row r="173" spans="1:37" ht="12.75">
      <c r="A173" s="25">
        <v>73</v>
      </c>
      <c r="B173" s="26" t="s">
        <v>319</v>
      </c>
      <c r="C173" s="27" t="s">
        <v>381</v>
      </c>
      <c r="D173" s="28" t="s">
        <v>382</v>
      </c>
      <c r="E173" s="29">
        <v>1.24</v>
      </c>
      <c r="F173" s="30" t="s">
        <v>89</v>
      </c>
      <c r="H173" s="31">
        <f>ROUND(E173*G173,2)</f>
        <v>0</v>
      </c>
      <c r="J173" s="31">
        <f>ROUND(E173*G173,2)</f>
        <v>0</v>
      </c>
      <c r="K173" s="32">
        <v>0.00187</v>
      </c>
      <c r="L173" s="32">
        <f>E173*K173</f>
        <v>0.0023187999999999998</v>
      </c>
      <c r="M173" s="29">
        <v>1.8</v>
      </c>
      <c r="N173" s="29">
        <f>E173*M173</f>
        <v>2.232</v>
      </c>
      <c r="P173" s="30" t="s">
        <v>90</v>
      </c>
      <c r="V173" s="33" t="s">
        <v>70</v>
      </c>
      <c r="X173" s="27" t="s">
        <v>383</v>
      </c>
      <c r="Y173" s="27" t="s">
        <v>381</v>
      </c>
      <c r="Z173" s="30" t="s">
        <v>323</v>
      </c>
      <c r="AJ173" s="4" t="s">
        <v>93</v>
      </c>
      <c r="AK173" s="4" t="s">
        <v>94</v>
      </c>
    </row>
    <row r="174" spans="4:24" ht="12.75">
      <c r="D174" s="71" t="s">
        <v>384</v>
      </c>
      <c r="E174" s="72"/>
      <c r="F174" s="73"/>
      <c r="G174" s="74"/>
      <c r="H174" s="74"/>
      <c r="I174" s="74"/>
      <c r="J174" s="74"/>
      <c r="K174" s="75"/>
      <c r="L174" s="75"/>
      <c r="M174" s="72"/>
      <c r="N174" s="72"/>
      <c r="O174" s="73"/>
      <c r="P174" s="73"/>
      <c r="Q174" s="72"/>
      <c r="R174" s="72"/>
      <c r="S174" s="72"/>
      <c r="T174" s="76"/>
      <c r="U174" s="76"/>
      <c r="V174" s="76" t="s">
        <v>0</v>
      </c>
      <c r="W174" s="77"/>
      <c r="X174" s="73"/>
    </row>
    <row r="175" spans="1:37" ht="12.75">
      <c r="A175" s="25">
        <v>74</v>
      </c>
      <c r="B175" s="26" t="s">
        <v>319</v>
      </c>
      <c r="C175" s="27" t="s">
        <v>385</v>
      </c>
      <c r="D175" s="28" t="s">
        <v>386</v>
      </c>
      <c r="E175" s="29">
        <v>16.1</v>
      </c>
      <c r="F175" s="30" t="s">
        <v>196</v>
      </c>
      <c r="H175" s="31">
        <f>ROUND(E175*G175,2)</f>
        <v>0</v>
      </c>
      <c r="J175" s="31">
        <f>ROUND(E175*G175,2)</f>
        <v>0</v>
      </c>
      <c r="K175" s="32">
        <v>0.0005</v>
      </c>
      <c r="L175" s="32">
        <f>E175*K175</f>
        <v>0.008050000000000002</v>
      </c>
      <c r="M175" s="29">
        <v>0.099</v>
      </c>
      <c r="N175" s="29">
        <f>E175*M175</f>
        <v>1.5939000000000003</v>
      </c>
      <c r="P175" s="30" t="s">
        <v>90</v>
      </c>
      <c r="V175" s="33" t="s">
        <v>70</v>
      </c>
      <c r="X175" s="27" t="s">
        <v>387</v>
      </c>
      <c r="Y175" s="27" t="s">
        <v>385</v>
      </c>
      <c r="Z175" s="30" t="s">
        <v>323</v>
      </c>
      <c r="AJ175" s="4" t="s">
        <v>93</v>
      </c>
      <c r="AK175" s="4" t="s">
        <v>94</v>
      </c>
    </row>
    <row r="176" spans="4:24" ht="12.75">
      <c r="D176" s="71" t="s">
        <v>388</v>
      </c>
      <c r="E176" s="72"/>
      <c r="F176" s="73"/>
      <c r="G176" s="74"/>
      <c r="H176" s="74"/>
      <c r="I176" s="74"/>
      <c r="J176" s="74"/>
      <c r="K176" s="75"/>
      <c r="L176" s="75"/>
      <c r="M176" s="72"/>
      <c r="N176" s="72"/>
      <c r="O176" s="73"/>
      <c r="P176" s="73"/>
      <c r="Q176" s="72"/>
      <c r="R176" s="72"/>
      <c r="S176" s="72"/>
      <c r="T176" s="76"/>
      <c r="U176" s="76"/>
      <c r="V176" s="76" t="s">
        <v>0</v>
      </c>
      <c r="W176" s="77"/>
      <c r="X176" s="73"/>
    </row>
    <row r="177" spans="1:37" ht="12.75">
      <c r="A177" s="25">
        <v>75</v>
      </c>
      <c r="B177" s="26" t="s">
        <v>319</v>
      </c>
      <c r="C177" s="27" t="s">
        <v>389</v>
      </c>
      <c r="D177" s="28" t="s">
        <v>390</v>
      </c>
      <c r="E177" s="29">
        <v>16.1</v>
      </c>
      <c r="F177" s="30" t="s">
        <v>196</v>
      </c>
      <c r="H177" s="31">
        <f>ROUND(E177*G177,2)</f>
        <v>0</v>
      </c>
      <c r="J177" s="31">
        <f>ROUND(E177*G177,2)</f>
        <v>0</v>
      </c>
      <c r="L177" s="32">
        <f>E177*K177</f>
        <v>0</v>
      </c>
      <c r="M177" s="29">
        <v>0.033</v>
      </c>
      <c r="N177" s="29">
        <f>E177*M177</f>
        <v>0.5313000000000001</v>
      </c>
      <c r="P177" s="30" t="s">
        <v>90</v>
      </c>
      <c r="V177" s="33" t="s">
        <v>70</v>
      </c>
      <c r="X177" s="27" t="s">
        <v>391</v>
      </c>
      <c r="Y177" s="27" t="s">
        <v>389</v>
      </c>
      <c r="Z177" s="30" t="s">
        <v>323</v>
      </c>
      <c r="AJ177" s="4" t="s">
        <v>93</v>
      </c>
      <c r="AK177" s="4" t="s">
        <v>94</v>
      </c>
    </row>
    <row r="178" spans="1:37" ht="12.75">
      <c r="A178" s="25">
        <v>76</v>
      </c>
      <c r="B178" s="26" t="s">
        <v>319</v>
      </c>
      <c r="C178" s="27" t="s">
        <v>392</v>
      </c>
      <c r="D178" s="28" t="s">
        <v>393</v>
      </c>
      <c r="E178" s="29">
        <v>8.1</v>
      </c>
      <c r="F178" s="30" t="s">
        <v>161</v>
      </c>
      <c r="H178" s="31">
        <f>ROUND(E178*G178,2)</f>
        <v>0</v>
      </c>
      <c r="J178" s="31">
        <f>ROUND(E178*G178,2)</f>
        <v>0</v>
      </c>
      <c r="L178" s="32">
        <f>E178*K178</f>
        <v>0</v>
      </c>
      <c r="M178" s="29">
        <v>0.068</v>
      </c>
      <c r="N178" s="29">
        <f>E178*M178</f>
        <v>0.5508000000000001</v>
      </c>
      <c r="P178" s="30" t="s">
        <v>90</v>
      </c>
      <c r="V178" s="33" t="s">
        <v>70</v>
      </c>
      <c r="X178" s="27" t="s">
        <v>394</v>
      </c>
      <c r="Y178" s="27" t="s">
        <v>392</v>
      </c>
      <c r="Z178" s="30" t="s">
        <v>323</v>
      </c>
      <c r="AJ178" s="4" t="s">
        <v>93</v>
      </c>
      <c r="AK178" s="4" t="s">
        <v>94</v>
      </c>
    </row>
    <row r="179" spans="4:24" ht="12.75">
      <c r="D179" s="71" t="s">
        <v>395</v>
      </c>
      <c r="E179" s="72"/>
      <c r="F179" s="73"/>
      <c r="G179" s="74"/>
      <c r="H179" s="74"/>
      <c r="I179" s="74"/>
      <c r="J179" s="74"/>
      <c r="K179" s="75"/>
      <c r="L179" s="75"/>
      <c r="M179" s="72"/>
      <c r="N179" s="72"/>
      <c r="O179" s="73"/>
      <c r="P179" s="73"/>
      <c r="Q179" s="72"/>
      <c r="R179" s="72"/>
      <c r="S179" s="72"/>
      <c r="T179" s="76"/>
      <c r="U179" s="76"/>
      <c r="V179" s="76" t="s">
        <v>0</v>
      </c>
      <c r="W179" s="77"/>
      <c r="X179" s="73"/>
    </row>
    <row r="180" spans="1:37" ht="12.75">
      <c r="A180" s="25">
        <v>77</v>
      </c>
      <c r="B180" s="26" t="s">
        <v>319</v>
      </c>
      <c r="C180" s="27" t="s">
        <v>396</v>
      </c>
      <c r="D180" s="28" t="s">
        <v>397</v>
      </c>
      <c r="E180" s="29">
        <v>26.791</v>
      </c>
      <c r="F180" s="30" t="s">
        <v>118</v>
      </c>
      <c r="H180" s="31">
        <f>ROUND(E180*G180,2)</f>
        <v>0</v>
      </c>
      <c r="J180" s="31">
        <f>ROUND(E180*G180,2)</f>
        <v>0</v>
      </c>
      <c r="L180" s="32">
        <f>E180*K180</f>
        <v>0</v>
      </c>
      <c r="N180" s="29">
        <f>E180*M180</f>
        <v>0</v>
      </c>
      <c r="P180" s="30" t="s">
        <v>90</v>
      </c>
      <c r="V180" s="33" t="s">
        <v>70</v>
      </c>
      <c r="X180" s="27" t="s">
        <v>398</v>
      </c>
      <c r="Y180" s="27" t="s">
        <v>396</v>
      </c>
      <c r="Z180" s="30" t="s">
        <v>323</v>
      </c>
      <c r="AJ180" s="4" t="s">
        <v>93</v>
      </c>
      <c r="AK180" s="4" t="s">
        <v>94</v>
      </c>
    </row>
    <row r="181" spans="1:37" ht="12.75">
      <c r="A181" s="25">
        <v>78</v>
      </c>
      <c r="B181" s="26" t="s">
        <v>319</v>
      </c>
      <c r="C181" s="27" t="s">
        <v>399</v>
      </c>
      <c r="D181" s="28" t="s">
        <v>400</v>
      </c>
      <c r="E181" s="29">
        <v>241.119</v>
      </c>
      <c r="F181" s="30" t="s">
        <v>118</v>
      </c>
      <c r="H181" s="31">
        <f>ROUND(E181*G181,2)</f>
        <v>0</v>
      </c>
      <c r="J181" s="31">
        <f>ROUND(E181*G181,2)</f>
        <v>0</v>
      </c>
      <c r="L181" s="32">
        <f>E181*K181</f>
        <v>0</v>
      </c>
      <c r="N181" s="29">
        <f>E181*M181</f>
        <v>0</v>
      </c>
      <c r="P181" s="30" t="s">
        <v>90</v>
      </c>
      <c r="V181" s="33" t="s">
        <v>70</v>
      </c>
      <c r="X181" s="27" t="s">
        <v>401</v>
      </c>
      <c r="Y181" s="27" t="s">
        <v>399</v>
      </c>
      <c r="Z181" s="30" t="s">
        <v>323</v>
      </c>
      <c r="AJ181" s="4" t="s">
        <v>93</v>
      </c>
      <c r="AK181" s="4" t="s">
        <v>94</v>
      </c>
    </row>
    <row r="182" spans="1:37" ht="12.75">
      <c r="A182" s="25">
        <v>79</v>
      </c>
      <c r="B182" s="26" t="s">
        <v>319</v>
      </c>
      <c r="C182" s="27" t="s">
        <v>402</v>
      </c>
      <c r="D182" s="28" t="s">
        <v>403</v>
      </c>
      <c r="E182" s="29">
        <v>26.791</v>
      </c>
      <c r="F182" s="30" t="s">
        <v>118</v>
      </c>
      <c r="H182" s="31">
        <f>ROUND(E182*G182,2)</f>
        <v>0</v>
      </c>
      <c r="J182" s="31">
        <f>ROUND(E182*G182,2)</f>
        <v>0</v>
      </c>
      <c r="L182" s="32">
        <f>E182*K182</f>
        <v>0</v>
      </c>
      <c r="N182" s="29">
        <f>E182*M182</f>
        <v>0</v>
      </c>
      <c r="P182" s="30" t="s">
        <v>90</v>
      </c>
      <c r="V182" s="33" t="s">
        <v>70</v>
      </c>
      <c r="X182" s="27" t="s">
        <v>404</v>
      </c>
      <c r="Y182" s="27" t="s">
        <v>402</v>
      </c>
      <c r="Z182" s="30" t="s">
        <v>323</v>
      </c>
      <c r="AJ182" s="4" t="s">
        <v>93</v>
      </c>
      <c r="AK182" s="4" t="s">
        <v>94</v>
      </c>
    </row>
    <row r="183" spans="1:37" ht="21">
      <c r="A183" s="25">
        <v>80</v>
      </c>
      <c r="B183" s="26" t="s">
        <v>319</v>
      </c>
      <c r="C183" s="27" t="s">
        <v>405</v>
      </c>
      <c r="D183" s="28" t="s">
        <v>406</v>
      </c>
      <c r="E183" s="29">
        <v>26.791</v>
      </c>
      <c r="F183" s="30" t="s">
        <v>118</v>
      </c>
      <c r="H183" s="31">
        <f>ROUND(E183*G183,2)</f>
        <v>0</v>
      </c>
      <c r="J183" s="31">
        <f>ROUND(E183*G183,2)</f>
        <v>0</v>
      </c>
      <c r="L183" s="32">
        <f>E183*K183</f>
        <v>0</v>
      </c>
      <c r="N183" s="29">
        <f>E183*M183</f>
        <v>0</v>
      </c>
      <c r="P183" s="30" t="s">
        <v>90</v>
      </c>
      <c r="V183" s="33" t="s">
        <v>70</v>
      </c>
      <c r="X183" s="27" t="s">
        <v>407</v>
      </c>
      <c r="Y183" s="27" t="s">
        <v>405</v>
      </c>
      <c r="Z183" s="30" t="s">
        <v>323</v>
      </c>
      <c r="AJ183" s="4" t="s">
        <v>93</v>
      </c>
      <c r="AK183" s="4" t="s">
        <v>94</v>
      </c>
    </row>
    <row r="184" spans="1:37" ht="12.75">
      <c r="A184" s="25">
        <v>81</v>
      </c>
      <c r="B184" s="26" t="s">
        <v>86</v>
      </c>
      <c r="C184" s="27" t="s">
        <v>408</v>
      </c>
      <c r="D184" s="28" t="s">
        <v>409</v>
      </c>
      <c r="E184" s="29">
        <v>7.2</v>
      </c>
      <c r="F184" s="30" t="s">
        <v>89</v>
      </c>
      <c r="H184" s="31">
        <f>ROUND(E184*G184,2)</f>
        <v>0</v>
      </c>
      <c r="J184" s="31">
        <f>ROUND(E184*G184,2)</f>
        <v>0</v>
      </c>
      <c r="L184" s="32">
        <f>E184*K184</f>
        <v>0</v>
      </c>
      <c r="N184" s="29">
        <f>E184*M184</f>
        <v>0</v>
      </c>
      <c r="P184" s="30" t="s">
        <v>90</v>
      </c>
      <c r="V184" s="33" t="s">
        <v>70</v>
      </c>
      <c r="X184" s="27" t="s">
        <v>410</v>
      </c>
      <c r="Y184" s="27" t="s">
        <v>408</v>
      </c>
      <c r="Z184" s="30" t="s">
        <v>323</v>
      </c>
      <c r="AJ184" s="4" t="s">
        <v>93</v>
      </c>
      <c r="AK184" s="4" t="s">
        <v>94</v>
      </c>
    </row>
    <row r="185" spans="4:23" ht="12.75">
      <c r="D185" s="67" t="s">
        <v>411</v>
      </c>
      <c r="E185" s="68">
        <f>J185</f>
        <v>0</v>
      </c>
      <c r="H185" s="68">
        <f>SUM(H168:H184)</f>
        <v>0</v>
      </c>
      <c r="I185" s="68">
        <f>SUM(I168:I184)</f>
        <v>0</v>
      </c>
      <c r="J185" s="68">
        <f>SUM(J168:J184)</f>
        <v>0</v>
      </c>
      <c r="L185" s="69">
        <f>SUM(L168:L184)</f>
        <v>0.0162615</v>
      </c>
      <c r="N185" s="70">
        <f>SUM(N168:N184)</f>
        <v>9.5295</v>
      </c>
      <c r="W185" s="34">
        <f>SUM(W168:W184)</f>
        <v>0</v>
      </c>
    </row>
    <row r="187" ht="12.75">
      <c r="B187" s="27" t="s">
        <v>412</v>
      </c>
    </row>
    <row r="188" spans="1:37" ht="12.75">
      <c r="A188" s="25">
        <v>82</v>
      </c>
      <c r="B188" s="26" t="s">
        <v>123</v>
      </c>
      <c r="C188" s="27" t="s">
        <v>413</v>
      </c>
      <c r="D188" s="28" t="s">
        <v>414</v>
      </c>
      <c r="E188" s="29">
        <v>61.827</v>
      </c>
      <c r="F188" s="30" t="s">
        <v>118</v>
      </c>
      <c r="H188" s="31">
        <f>ROUND(E188*G188,2)</f>
        <v>0</v>
      </c>
      <c r="J188" s="31">
        <f>ROUND(E188*G188,2)</f>
        <v>0</v>
      </c>
      <c r="L188" s="32">
        <f>E188*K188</f>
        <v>0</v>
      </c>
      <c r="N188" s="29">
        <f>E188*M188</f>
        <v>0</v>
      </c>
      <c r="P188" s="30" t="s">
        <v>90</v>
      </c>
      <c r="V188" s="33" t="s">
        <v>70</v>
      </c>
      <c r="X188" s="27" t="s">
        <v>415</v>
      </c>
      <c r="Y188" s="27" t="s">
        <v>413</v>
      </c>
      <c r="Z188" s="30" t="s">
        <v>221</v>
      </c>
      <c r="AJ188" s="4" t="s">
        <v>93</v>
      </c>
      <c r="AK188" s="4" t="s">
        <v>94</v>
      </c>
    </row>
    <row r="189" spans="4:23" ht="12.75">
      <c r="D189" s="67" t="s">
        <v>416</v>
      </c>
      <c r="E189" s="68">
        <f>J189</f>
        <v>0</v>
      </c>
      <c r="H189" s="68">
        <f>SUM(H187:H188)</f>
        <v>0</v>
      </c>
      <c r="I189" s="68">
        <f>SUM(I187:I188)</f>
        <v>0</v>
      </c>
      <c r="J189" s="68">
        <f>SUM(J187:J188)</f>
        <v>0</v>
      </c>
      <c r="L189" s="69">
        <f>SUM(L187:L188)</f>
        <v>0</v>
      </c>
      <c r="N189" s="70">
        <f>SUM(N187:N188)</f>
        <v>0</v>
      </c>
      <c r="W189" s="34">
        <f>SUM(W187:W188)</f>
        <v>0</v>
      </c>
    </row>
    <row r="191" spans="4:23" ht="12.75">
      <c r="D191" s="67" t="s">
        <v>417</v>
      </c>
      <c r="E191" s="70">
        <f>J191</f>
        <v>0</v>
      </c>
      <c r="H191" s="68">
        <f>+H22+H48+H60+H121+H125+H131+H139+H166+H185+H189</f>
        <v>0</v>
      </c>
      <c r="I191" s="68">
        <f>+I22+I48+I60+I121+I125+I131+I139+I166+I185+I189</f>
        <v>0</v>
      </c>
      <c r="J191" s="68">
        <f>+J22+J48+J60+J121+J125+J131+J139+J166+J185+J189</f>
        <v>0</v>
      </c>
      <c r="L191" s="69">
        <f>+L22+L48+L60+L121+L125+L131+L139+L166+L185+L189</f>
        <v>56.02973796</v>
      </c>
      <c r="N191" s="70">
        <f>+N22+N48+N60+N121+N125+N131+N139+N166+N185+N189</f>
        <v>26.472481000000002</v>
      </c>
      <c r="W191" s="34">
        <f>+W22+W48+W60+W121+W125+W131+W139+W166+W185+W189</f>
        <v>0</v>
      </c>
    </row>
    <row r="193" ht="12.75">
      <c r="B193" s="65" t="s">
        <v>418</v>
      </c>
    </row>
    <row r="194" ht="12.75">
      <c r="B194" s="27" t="s">
        <v>419</v>
      </c>
    </row>
    <row r="195" spans="1:37" ht="12.75">
      <c r="A195" s="25">
        <v>83</v>
      </c>
      <c r="B195" s="26" t="s">
        <v>420</v>
      </c>
      <c r="C195" s="27" t="s">
        <v>421</v>
      </c>
      <c r="D195" s="28" t="s">
        <v>422</v>
      </c>
      <c r="E195" s="29">
        <v>110.78</v>
      </c>
      <c r="F195" s="30" t="s">
        <v>161</v>
      </c>
      <c r="H195" s="31">
        <f>ROUND(E195*G195,2)</f>
        <v>0</v>
      </c>
      <c r="J195" s="31">
        <f>ROUND(E195*G195,2)</f>
        <v>0</v>
      </c>
      <c r="K195" s="32">
        <v>0.0015</v>
      </c>
      <c r="L195" s="32">
        <f>E195*K195</f>
        <v>0.16617</v>
      </c>
      <c r="N195" s="29">
        <f>E195*M195</f>
        <v>0</v>
      </c>
      <c r="P195" s="30" t="s">
        <v>90</v>
      </c>
      <c r="V195" s="33" t="s">
        <v>423</v>
      </c>
      <c r="X195" s="27" t="s">
        <v>424</v>
      </c>
      <c r="Y195" s="27" t="s">
        <v>421</v>
      </c>
      <c r="Z195" s="30" t="s">
        <v>425</v>
      </c>
      <c r="AJ195" s="4" t="s">
        <v>426</v>
      </c>
      <c r="AK195" s="4" t="s">
        <v>94</v>
      </c>
    </row>
    <row r="196" spans="4:24" ht="21">
      <c r="D196" s="71" t="s">
        <v>427</v>
      </c>
      <c r="E196" s="72"/>
      <c r="F196" s="73"/>
      <c r="G196" s="74"/>
      <c r="H196" s="74"/>
      <c r="I196" s="74"/>
      <c r="J196" s="74"/>
      <c r="K196" s="75"/>
      <c r="L196" s="75"/>
      <c r="M196" s="72"/>
      <c r="N196" s="72"/>
      <c r="O196" s="73"/>
      <c r="P196" s="73"/>
      <c r="Q196" s="72"/>
      <c r="R196" s="72"/>
      <c r="S196" s="72"/>
      <c r="T196" s="76"/>
      <c r="U196" s="76"/>
      <c r="V196" s="76" t="s">
        <v>0</v>
      </c>
      <c r="W196" s="77"/>
      <c r="X196" s="73"/>
    </row>
    <row r="197" spans="1:37" ht="12.75">
      <c r="A197" s="25">
        <v>84</v>
      </c>
      <c r="B197" s="26" t="s">
        <v>420</v>
      </c>
      <c r="C197" s="27" t="s">
        <v>428</v>
      </c>
      <c r="D197" s="28" t="s">
        <v>429</v>
      </c>
      <c r="E197" s="29">
        <v>58.9</v>
      </c>
      <c r="F197" s="30" t="s">
        <v>430</v>
      </c>
      <c r="H197" s="31">
        <f>ROUND(E197*G197,2)</f>
        <v>0</v>
      </c>
      <c r="J197" s="31">
        <f>ROUND(E197*G197,2)</f>
        <v>0</v>
      </c>
      <c r="L197" s="32">
        <f>E197*K197</f>
        <v>0</v>
      </c>
      <c r="N197" s="29">
        <f>E197*M197</f>
        <v>0</v>
      </c>
      <c r="P197" s="30" t="s">
        <v>90</v>
      </c>
      <c r="V197" s="33" t="s">
        <v>423</v>
      </c>
      <c r="X197" s="27" t="s">
        <v>431</v>
      </c>
      <c r="Y197" s="27" t="s">
        <v>428</v>
      </c>
      <c r="Z197" s="30" t="s">
        <v>432</v>
      </c>
      <c r="AJ197" s="4" t="s">
        <v>426</v>
      </c>
      <c r="AK197" s="4" t="s">
        <v>94</v>
      </c>
    </row>
    <row r="198" spans="4:24" ht="12.75">
      <c r="D198" s="71" t="s">
        <v>433</v>
      </c>
      <c r="E198" s="72"/>
      <c r="F198" s="73"/>
      <c r="G198" s="74"/>
      <c r="H198" s="74"/>
      <c r="I198" s="74"/>
      <c r="J198" s="74"/>
      <c r="K198" s="75"/>
      <c r="L198" s="75"/>
      <c r="M198" s="72"/>
      <c r="N198" s="72"/>
      <c r="O198" s="73"/>
      <c r="P198" s="73"/>
      <c r="Q198" s="72"/>
      <c r="R198" s="72"/>
      <c r="S198" s="72"/>
      <c r="T198" s="76"/>
      <c r="U198" s="76"/>
      <c r="V198" s="76" t="s">
        <v>0</v>
      </c>
      <c r="W198" s="77"/>
      <c r="X198" s="73"/>
    </row>
    <row r="199" spans="1:37" ht="12.75">
      <c r="A199" s="25">
        <v>85</v>
      </c>
      <c r="B199" s="26" t="s">
        <v>420</v>
      </c>
      <c r="C199" s="27" t="s">
        <v>434</v>
      </c>
      <c r="D199" s="28" t="s">
        <v>435</v>
      </c>
      <c r="E199" s="29">
        <v>12.648</v>
      </c>
      <c r="F199" s="30" t="s">
        <v>56</v>
      </c>
      <c r="H199" s="31">
        <f>ROUND(E199*G199,2)</f>
        <v>0</v>
      </c>
      <c r="J199" s="31">
        <f>ROUND(E199*G199,2)</f>
        <v>0</v>
      </c>
      <c r="L199" s="32">
        <f>E199*K199</f>
        <v>0</v>
      </c>
      <c r="N199" s="29">
        <f>E199*M199</f>
        <v>0</v>
      </c>
      <c r="P199" s="30" t="s">
        <v>90</v>
      </c>
      <c r="V199" s="33" t="s">
        <v>423</v>
      </c>
      <c r="X199" s="27" t="s">
        <v>436</v>
      </c>
      <c r="Y199" s="27" t="s">
        <v>434</v>
      </c>
      <c r="Z199" s="30" t="s">
        <v>425</v>
      </c>
      <c r="AJ199" s="4" t="s">
        <v>426</v>
      </c>
      <c r="AK199" s="4" t="s">
        <v>94</v>
      </c>
    </row>
    <row r="200" spans="4:23" ht="12.75">
      <c r="D200" s="67" t="s">
        <v>437</v>
      </c>
      <c r="E200" s="68">
        <f>J200</f>
        <v>0</v>
      </c>
      <c r="H200" s="68">
        <f>SUM(H193:H199)</f>
        <v>0</v>
      </c>
      <c r="I200" s="68">
        <f>SUM(I193:I199)</f>
        <v>0</v>
      </c>
      <c r="J200" s="68">
        <f>SUM(J193:J199)</f>
        <v>0</v>
      </c>
      <c r="L200" s="69">
        <f>SUM(L193:L199)</f>
        <v>0.16617</v>
      </c>
      <c r="N200" s="70">
        <f>SUM(N193:N199)</f>
        <v>0</v>
      </c>
      <c r="W200" s="34">
        <f>SUM(W193:W199)</f>
        <v>0</v>
      </c>
    </row>
    <row r="202" ht="12.75">
      <c r="B202" s="27" t="s">
        <v>438</v>
      </c>
    </row>
    <row r="203" spans="1:37" ht="21">
      <c r="A203" s="25">
        <v>86</v>
      </c>
      <c r="B203" s="26" t="s">
        <v>439</v>
      </c>
      <c r="C203" s="27" t="s">
        <v>440</v>
      </c>
      <c r="D203" s="28" t="s">
        <v>441</v>
      </c>
      <c r="E203" s="29">
        <v>12.5</v>
      </c>
      <c r="F203" s="30" t="s">
        <v>161</v>
      </c>
      <c r="H203" s="31">
        <f>ROUND(E203*G203,2)</f>
        <v>0</v>
      </c>
      <c r="J203" s="31">
        <f>ROUND(E203*G203,2)</f>
        <v>0</v>
      </c>
      <c r="K203" s="32">
        <v>0.00983</v>
      </c>
      <c r="L203" s="32">
        <f>E203*K203</f>
        <v>0.122875</v>
      </c>
      <c r="N203" s="29">
        <f>E203*M203</f>
        <v>0</v>
      </c>
      <c r="P203" s="30" t="s">
        <v>90</v>
      </c>
      <c r="V203" s="33" t="s">
        <v>423</v>
      </c>
      <c r="X203" s="27" t="s">
        <v>442</v>
      </c>
      <c r="Y203" s="27" t="s">
        <v>440</v>
      </c>
      <c r="Z203" s="30" t="s">
        <v>443</v>
      </c>
      <c r="AJ203" s="4" t="s">
        <v>426</v>
      </c>
      <c r="AK203" s="4" t="s">
        <v>94</v>
      </c>
    </row>
    <row r="204" spans="1:37" ht="12.75">
      <c r="A204" s="25">
        <v>87</v>
      </c>
      <c r="B204" s="26" t="s">
        <v>115</v>
      </c>
      <c r="C204" s="27" t="s">
        <v>444</v>
      </c>
      <c r="D204" s="28" t="s">
        <v>445</v>
      </c>
      <c r="E204" s="29">
        <v>13.125</v>
      </c>
      <c r="F204" s="30" t="s">
        <v>161</v>
      </c>
      <c r="I204" s="31">
        <f>ROUND(E204*G204,2)</f>
        <v>0</v>
      </c>
      <c r="J204" s="31">
        <f>ROUND(E204*G204,2)</f>
        <v>0</v>
      </c>
      <c r="L204" s="32">
        <f>E204*K204</f>
        <v>0</v>
      </c>
      <c r="N204" s="29">
        <f>E204*M204</f>
        <v>0</v>
      </c>
      <c r="P204" s="30" t="s">
        <v>90</v>
      </c>
      <c r="V204" s="33" t="s">
        <v>69</v>
      </c>
      <c r="X204" s="27" t="s">
        <v>444</v>
      </c>
      <c r="Y204" s="27" t="s">
        <v>444</v>
      </c>
      <c r="Z204" s="30" t="s">
        <v>211</v>
      </c>
      <c r="AA204" s="27" t="s">
        <v>90</v>
      </c>
      <c r="AJ204" s="4" t="s">
        <v>446</v>
      </c>
      <c r="AK204" s="4" t="s">
        <v>94</v>
      </c>
    </row>
    <row r="205" spans="1:37" ht="21">
      <c r="A205" s="25">
        <v>88</v>
      </c>
      <c r="B205" s="26" t="s">
        <v>439</v>
      </c>
      <c r="C205" s="27" t="s">
        <v>447</v>
      </c>
      <c r="D205" s="28" t="s">
        <v>448</v>
      </c>
      <c r="E205" s="29">
        <v>235</v>
      </c>
      <c r="F205" s="30" t="s">
        <v>161</v>
      </c>
      <c r="H205" s="31">
        <f>ROUND(E205*G205,2)</f>
        <v>0</v>
      </c>
      <c r="J205" s="31">
        <f>ROUND(E205*G205,2)</f>
        <v>0</v>
      </c>
      <c r="L205" s="32">
        <f>E205*K205</f>
        <v>0</v>
      </c>
      <c r="N205" s="29">
        <f>E205*M205</f>
        <v>0</v>
      </c>
      <c r="P205" s="30" t="s">
        <v>90</v>
      </c>
      <c r="V205" s="33" t="s">
        <v>423</v>
      </c>
      <c r="X205" s="27" t="s">
        <v>449</v>
      </c>
      <c r="Y205" s="27" t="s">
        <v>447</v>
      </c>
      <c r="Z205" s="30" t="s">
        <v>443</v>
      </c>
      <c r="AJ205" s="4" t="s">
        <v>426</v>
      </c>
      <c r="AK205" s="4" t="s">
        <v>94</v>
      </c>
    </row>
    <row r="206" spans="1:37" ht="12.75">
      <c r="A206" s="25">
        <v>89</v>
      </c>
      <c r="B206" s="26" t="s">
        <v>439</v>
      </c>
      <c r="C206" s="27" t="s">
        <v>450</v>
      </c>
      <c r="D206" s="28" t="s">
        <v>451</v>
      </c>
      <c r="E206" s="29">
        <v>47.616</v>
      </c>
      <c r="F206" s="30" t="s">
        <v>56</v>
      </c>
      <c r="H206" s="31">
        <f>ROUND(E206*G206,2)</f>
        <v>0</v>
      </c>
      <c r="J206" s="31">
        <f>ROUND(E206*G206,2)</f>
        <v>0</v>
      </c>
      <c r="L206" s="32">
        <f>E206*K206</f>
        <v>0</v>
      </c>
      <c r="N206" s="29">
        <f>E206*M206</f>
        <v>0</v>
      </c>
      <c r="P206" s="30" t="s">
        <v>90</v>
      </c>
      <c r="V206" s="33" t="s">
        <v>423</v>
      </c>
      <c r="X206" s="27" t="s">
        <v>452</v>
      </c>
      <c r="Y206" s="27" t="s">
        <v>450</v>
      </c>
      <c r="Z206" s="30" t="s">
        <v>443</v>
      </c>
      <c r="AJ206" s="4" t="s">
        <v>426</v>
      </c>
      <c r="AK206" s="4" t="s">
        <v>94</v>
      </c>
    </row>
    <row r="207" spans="4:23" ht="12.75">
      <c r="D207" s="67" t="s">
        <v>453</v>
      </c>
      <c r="E207" s="68">
        <f>J207</f>
        <v>0</v>
      </c>
      <c r="H207" s="68">
        <f>SUM(H202:H206)</f>
        <v>0</v>
      </c>
      <c r="I207" s="68">
        <f>SUM(I202:I206)</f>
        <v>0</v>
      </c>
      <c r="J207" s="68">
        <f>SUM(J202:J206)</f>
        <v>0</v>
      </c>
      <c r="L207" s="69">
        <f>SUM(L202:L206)</f>
        <v>0.122875</v>
      </c>
      <c r="N207" s="70">
        <f>SUM(N202:N206)</f>
        <v>0</v>
      </c>
      <c r="W207" s="34">
        <f>SUM(W202:W206)</f>
        <v>0</v>
      </c>
    </row>
    <row r="209" ht="12.75">
      <c r="B209" s="27" t="s">
        <v>454</v>
      </c>
    </row>
    <row r="210" spans="1:37" ht="12.75">
      <c r="A210" s="25">
        <v>90</v>
      </c>
      <c r="B210" s="26" t="s">
        <v>455</v>
      </c>
      <c r="C210" s="27" t="s">
        <v>456</v>
      </c>
      <c r="D210" s="28" t="s">
        <v>457</v>
      </c>
      <c r="E210" s="29">
        <v>20.4</v>
      </c>
      <c r="F210" s="30" t="s">
        <v>196</v>
      </c>
      <c r="H210" s="31">
        <f aca="true" t="shared" si="8" ref="H210:H215">ROUND(E210*G210,2)</f>
        <v>0</v>
      </c>
      <c r="J210" s="31">
        <f aca="true" t="shared" si="9" ref="J210:J215">ROUND(E210*G210,2)</f>
        <v>0</v>
      </c>
      <c r="K210" s="32">
        <v>0.00135</v>
      </c>
      <c r="L210" s="32">
        <f aca="true" t="shared" si="10" ref="L210:L215">E210*K210</f>
        <v>0.02754</v>
      </c>
      <c r="N210" s="29">
        <f aca="true" t="shared" si="11" ref="N210:N215">E210*M210</f>
        <v>0</v>
      </c>
      <c r="P210" s="30" t="s">
        <v>90</v>
      </c>
      <c r="V210" s="33" t="s">
        <v>423</v>
      </c>
      <c r="X210" s="27" t="s">
        <v>458</v>
      </c>
      <c r="Y210" s="27" t="s">
        <v>456</v>
      </c>
      <c r="Z210" s="30" t="s">
        <v>459</v>
      </c>
      <c r="AJ210" s="4" t="s">
        <v>426</v>
      </c>
      <c r="AK210" s="4" t="s">
        <v>94</v>
      </c>
    </row>
    <row r="211" spans="1:37" ht="12.75">
      <c r="A211" s="25">
        <v>91</v>
      </c>
      <c r="B211" s="26" t="s">
        <v>455</v>
      </c>
      <c r="C211" s="27" t="s">
        <v>460</v>
      </c>
      <c r="D211" s="28" t="s">
        <v>461</v>
      </c>
      <c r="E211" s="29">
        <v>18.5</v>
      </c>
      <c r="F211" s="30" t="s">
        <v>196</v>
      </c>
      <c r="H211" s="31">
        <f t="shared" si="8"/>
        <v>0</v>
      </c>
      <c r="J211" s="31">
        <f t="shared" si="9"/>
        <v>0</v>
      </c>
      <c r="K211" s="32">
        <v>0.00203</v>
      </c>
      <c r="L211" s="32">
        <f t="shared" si="10"/>
        <v>0.037555000000000005</v>
      </c>
      <c r="N211" s="29">
        <f t="shared" si="11"/>
        <v>0</v>
      </c>
      <c r="P211" s="30" t="s">
        <v>90</v>
      </c>
      <c r="V211" s="33" t="s">
        <v>423</v>
      </c>
      <c r="X211" s="27" t="s">
        <v>462</v>
      </c>
      <c r="Y211" s="27" t="s">
        <v>460</v>
      </c>
      <c r="Z211" s="30" t="s">
        <v>459</v>
      </c>
      <c r="AJ211" s="4" t="s">
        <v>426</v>
      </c>
      <c r="AK211" s="4" t="s">
        <v>94</v>
      </c>
    </row>
    <row r="212" spans="1:37" ht="12.75">
      <c r="A212" s="25">
        <v>92</v>
      </c>
      <c r="B212" s="26" t="s">
        <v>455</v>
      </c>
      <c r="C212" s="27" t="s">
        <v>463</v>
      </c>
      <c r="D212" s="28" t="s">
        <v>464</v>
      </c>
      <c r="E212" s="29">
        <v>8</v>
      </c>
      <c r="F212" s="30" t="s">
        <v>138</v>
      </c>
      <c r="H212" s="31">
        <f t="shared" si="8"/>
        <v>0</v>
      </c>
      <c r="J212" s="31">
        <f t="shared" si="9"/>
        <v>0</v>
      </c>
      <c r="L212" s="32">
        <f t="shared" si="10"/>
        <v>0</v>
      </c>
      <c r="N212" s="29">
        <f t="shared" si="11"/>
        <v>0</v>
      </c>
      <c r="P212" s="30" t="s">
        <v>90</v>
      </c>
      <c r="V212" s="33" t="s">
        <v>423</v>
      </c>
      <c r="X212" s="27" t="s">
        <v>465</v>
      </c>
      <c r="Y212" s="27" t="s">
        <v>463</v>
      </c>
      <c r="Z212" s="30" t="s">
        <v>459</v>
      </c>
      <c r="AJ212" s="4" t="s">
        <v>426</v>
      </c>
      <c r="AK212" s="4" t="s">
        <v>94</v>
      </c>
    </row>
    <row r="213" spans="1:37" ht="12.75">
      <c r="A213" s="25">
        <v>93</v>
      </c>
      <c r="B213" s="26" t="s">
        <v>455</v>
      </c>
      <c r="C213" s="27" t="s">
        <v>466</v>
      </c>
      <c r="D213" s="28" t="s">
        <v>467</v>
      </c>
      <c r="E213" s="29">
        <v>4</v>
      </c>
      <c r="F213" s="30" t="s">
        <v>138</v>
      </c>
      <c r="H213" s="31">
        <f t="shared" si="8"/>
        <v>0</v>
      </c>
      <c r="J213" s="31">
        <f t="shared" si="9"/>
        <v>0</v>
      </c>
      <c r="L213" s="32">
        <f t="shared" si="10"/>
        <v>0</v>
      </c>
      <c r="N213" s="29">
        <f t="shared" si="11"/>
        <v>0</v>
      </c>
      <c r="P213" s="30" t="s">
        <v>90</v>
      </c>
      <c r="V213" s="33" t="s">
        <v>423</v>
      </c>
      <c r="X213" s="27" t="s">
        <v>468</v>
      </c>
      <c r="Y213" s="27" t="s">
        <v>466</v>
      </c>
      <c r="Z213" s="30" t="s">
        <v>459</v>
      </c>
      <c r="AJ213" s="4" t="s">
        <v>426</v>
      </c>
      <c r="AK213" s="4" t="s">
        <v>94</v>
      </c>
    </row>
    <row r="214" spans="1:37" ht="12.75">
      <c r="A214" s="25">
        <v>94</v>
      </c>
      <c r="B214" s="26" t="s">
        <v>455</v>
      </c>
      <c r="C214" s="27" t="s">
        <v>469</v>
      </c>
      <c r="D214" s="28" t="s">
        <v>470</v>
      </c>
      <c r="E214" s="29">
        <v>38.9</v>
      </c>
      <c r="F214" s="30" t="s">
        <v>196</v>
      </c>
      <c r="H214" s="31">
        <f t="shared" si="8"/>
        <v>0</v>
      </c>
      <c r="J214" s="31">
        <f t="shared" si="9"/>
        <v>0</v>
      </c>
      <c r="L214" s="32">
        <f t="shared" si="10"/>
        <v>0</v>
      </c>
      <c r="N214" s="29">
        <f t="shared" si="11"/>
        <v>0</v>
      </c>
      <c r="P214" s="30" t="s">
        <v>90</v>
      </c>
      <c r="V214" s="33" t="s">
        <v>423</v>
      </c>
      <c r="X214" s="27" t="s">
        <v>471</v>
      </c>
      <c r="Y214" s="27" t="s">
        <v>469</v>
      </c>
      <c r="Z214" s="30" t="s">
        <v>459</v>
      </c>
      <c r="AJ214" s="4" t="s">
        <v>426</v>
      </c>
      <c r="AK214" s="4" t="s">
        <v>94</v>
      </c>
    </row>
    <row r="215" spans="1:37" ht="12.75">
      <c r="A215" s="25">
        <v>95</v>
      </c>
      <c r="B215" s="26" t="s">
        <v>455</v>
      </c>
      <c r="C215" s="27" t="s">
        <v>472</v>
      </c>
      <c r="D215" s="28" t="s">
        <v>473</v>
      </c>
      <c r="E215" s="29">
        <v>6.235</v>
      </c>
      <c r="F215" s="30" t="s">
        <v>56</v>
      </c>
      <c r="H215" s="31">
        <f t="shared" si="8"/>
        <v>0</v>
      </c>
      <c r="J215" s="31">
        <f t="shared" si="9"/>
        <v>0</v>
      </c>
      <c r="L215" s="32">
        <f t="shared" si="10"/>
        <v>0</v>
      </c>
      <c r="N215" s="29">
        <f t="shared" si="11"/>
        <v>0</v>
      </c>
      <c r="P215" s="30" t="s">
        <v>90</v>
      </c>
      <c r="V215" s="33" t="s">
        <v>423</v>
      </c>
      <c r="X215" s="27" t="s">
        <v>474</v>
      </c>
      <c r="Y215" s="27" t="s">
        <v>472</v>
      </c>
      <c r="Z215" s="30" t="s">
        <v>475</v>
      </c>
      <c r="AJ215" s="4" t="s">
        <v>426</v>
      </c>
      <c r="AK215" s="4" t="s">
        <v>94</v>
      </c>
    </row>
    <row r="216" spans="4:23" ht="12.75">
      <c r="D216" s="67" t="s">
        <v>476</v>
      </c>
      <c r="E216" s="68">
        <f>J216</f>
        <v>0</v>
      </c>
      <c r="H216" s="68">
        <f>SUM(H209:H215)</f>
        <v>0</v>
      </c>
      <c r="I216" s="68">
        <f>SUM(I209:I215)</f>
        <v>0</v>
      </c>
      <c r="J216" s="68">
        <f>SUM(J209:J215)</f>
        <v>0</v>
      </c>
      <c r="L216" s="69">
        <f>SUM(L209:L215)</f>
        <v>0.065095</v>
      </c>
      <c r="N216" s="70">
        <f>SUM(N209:N215)</f>
        <v>0</v>
      </c>
      <c r="W216" s="34">
        <f>SUM(W209:W215)</f>
        <v>0</v>
      </c>
    </row>
    <row r="218" ht="12.75">
      <c r="B218" s="27" t="s">
        <v>477</v>
      </c>
    </row>
    <row r="219" spans="1:37" ht="12.75">
      <c r="A219" s="25">
        <v>96</v>
      </c>
      <c r="B219" s="26" t="s">
        <v>455</v>
      </c>
      <c r="C219" s="27" t="s">
        <v>478</v>
      </c>
      <c r="D219" s="28" t="s">
        <v>479</v>
      </c>
      <c r="E219" s="29">
        <v>92</v>
      </c>
      <c r="F219" s="30" t="s">
        <v>196</v>
      </c>
      <c r="H219" s="31">
        <f aca="true" t="shared" si="12" ref="H219:H226">ROUND(E219*G219,2)</f>
        <v>0</v>
      </c>
      <c r="J219" s="31">
        <f aca="true" t="shared" si="13" ref="J219:J226">ROUND(E219*G219,2)</f>
        <v>0</v>
      </c>
      <c r="K219" s="32">
        <v>0.00023</v>
      </c>
      <c r="L219" s="32">
        <f aca="true" t="shared" si="14" ref="L219:L226">E219*K219</f>
        <v>0.02116</v>
      </c>
      <c r="N219" s="29">
        <f aca="true" t="shared" si="15" ref="N219:N226">E219*M219</f>
        <v>0</v>
      </c>
      <c r="P219" s="30" t="s">
        <v>90</v>
      </c>
      <c r="V219" s="33" t="s">
        <v>423</v>
      </c>
      <c r="X219" s="27" t="s">
        <v>480</v>
      </c>
      <c r="Y219" s="27" t="s">
        <v>478</v>
      </c>
      <c r="Z219" s="30" t="s">
        <v>459</v>
      </c>
      <c r="AJ219" s="4" t="s">
        <v>426</v>
      </c>
      <c r="AK219" s="4" t="s">
        <v>94</v>
      </c>
    </row>
    <row r="220" spans="1:37" ht="12.75">
      <c r="A220" s="25">
        <v>97</v>
      </c>
      <c r="B220" s="26" t="s">
        <v>455</v>
      </c>
      <c r="C220" s="27" t="s">
        <v>481</v>
      </c>
      <c r="D220" s="28" t="s">
        <v>712</v>
      </c>
      <c r="E220" s="29">
        <v>37.3</v>
      </c>
      <c r="F220" s="30" t="s">
        <v>196</v>
      </c>
      <c r="H220" s="31">
        <f t="shared" si="12"/>
        <v>0</v>
      </c>
      <c r="J220" s="31">
        <f t="shared" si="13"/>
        <v>0</v>
      </c>
      <c r="K220" s="32">
        <v>6E-05</v>
      </c>
      <c r="L220" s="32">
        <f t="shared" si="14"/>
        <v>0.002238</v>
      </c>
      <c r="N220" s="29">
        <f t="shared" si="15"/>
        <v>0</v>
      </c>
      <c r="P220" s="30" t="s">
        <v>90</v>
      </c>
      <c r="V220" s="33" t="s">
        <v>423</v>
      </c>
      <c r="X220" s="27" t="s">
        <v>482</v>
      </c>
      <c r="Y220" s="27" t="s">
        <v>481</v>
      </c>
      <c r="Z220" s="30" t="s">
        <v>459</v>
      </c>
      <c r="AJ220" s="4" t="s">
        <v>426</v>
      </c>
      <c r="AK220" s="4" t="s">
        <v>94</v>
      </c>
    </row>
    <row r="221" spans="1:37" ht="12.75">
      <c r="A221" s="25">
        <v>98</v>
      </c>
      <c r="B221" s="26" t="s">
        <v>455</v>
      </c>
      <c r="C221" s="27" t="s">
        <v>483</v>
      </c>
      <c r="D221" s="28" t="s">
        <v>484</v>
      </c>
      <c r="E221" s="29">
        <v>7</v>
      </c>
      <c r="F221" s="30" t="s">
        <v>138</v>
      </c>
      <c r="H221" s="31">
        <f t="shared" si="12"/>
        <v>0</v>
      </c>
      <c r="J221" s="31">
        <f t="shared" si="13"/>
        <v>0</v>
      </c>
      <c r="K221" s="32">
        <v>0.00045</v>
      </c>
      <c r="L221" s="32">
        <f t="shared" si="14"/>
        <v>0.00315</v>
      </c>
      <c r="N221" s="29">
        <f t="shared" si="15"/>
        <v>0</v>
      </c>
      <c r="P221" s="30" t="s">
        <v>90</v>
      </c>
      <c r="V221" s="33" t="s">
        <v>423</v>
      </c>
      <c r="X221" s="27" t="s">
        <v>485</v>
      </c>
      <c r="Y221" s="27" t="s">
        <v>483</v>
      </c>
      <c r="Z221" s="30" t="s">
        <v>211</v>
      </c>
      <c r="AJ221" s="4" t="s">
        <v>426</v>
      </c>
      <c r="AK221" s="4" t="s">
        <v>94</v>
      </c>
    </row>
    <row r="222" spans="1:37" ht="12.75">
      <c r="A222" s="25">
        <v>99</v>
      </c>
      <c r="B222" s="26" t="s">
        <v>455</v>
      </c>
      <c r="C222" s="27" t="s">
        <v>486</v>
      </c>
      <c r="D222" s="28" t="s">
        <v>487</v>
      </c>
      <c r="E222" s="29">
        <v>1</v>
      </c>
      <c r="F222" s="30" t="s">
        <v>138</v>
      </c>
      <c r="H222" s="31">
        <f t="shared" si="12"/>
        <v>0</v>
      </c>
      <c r="J222" s="31">
        <f t="shared" si="13"/>
        <v>0</v>
      </c>
      <c r="K222" s="32">
        <v>0.0058</v>
      </c>
      <c r="L222" s="32">
        <f t="shared" si="14"/>
        <v>0.0058</v>
      </c>
      <c r="N222" s="29">
        <f t="shared" si="15"/>
        <v>0</v>
      </c>
      <c r="P222" s="30" t="s">
        <v>90</v>
      </c>
      <c r="V222" s="33" t="s">
        <v>423</v>
      </c>
      <c r="X222" s="27" t="s">
        <v>488</v>
      </c>
      <c r="Y222" s="27" t="s">
        <v>486</v>
      </c>
      <c r="Z222" s="30" t="s">
        <v>459</v>
      </c>
      <c r="AJ222" s="4" t="s">
        <v>426</v>
      </c>
      <c r="AK222" s="4" t="s">
        <v>94</v>
      </c>
    </row>
    <row r="223" spans="1:37" ht="12.75">
      <c r="A223" s="25">
        <v>100</v>
      </c>
      <c r="B223" s="26" t="s">
        <v>455</v>
      </c>
      <c r="C223" s="27" t="s">
        <v>489</v>
      </c>
      <c r="D223" s="28" t="s">
        <v>490</v>
      </c>
      <c r="E223" s="29">
        <v>92</v>
      </c>
      <c r="F223" s="30" t="s">
        <v>196</v>
      </c>
      <c r="H223" s="31">
        <f t="shared" si="12"/>
        <v>0</v>
      </c>
      <c r="J223" s="31">
        <f t="shared" si="13"/>
        <v>0</v>
      </c>
      <c r="K223" s="32">
        <v>0.00017</v>
      </c>
      <c r="L223" s="32">
        <f t="shared" si="14"/>
        <v>0.01564</v>
      </c>
      <c r="N223" s="29">
        <f t="shared" si="15"/>
        <v>0</v>
      </c>
      <c r="P223" s="30" t="s">
        <v>90</v>
      </c>
      <c r="V223" s="33" t="s">
        <v>423</v>
      </c>
      <c r="X223" s="27" t="s">
        <v>491</v>
      </c>
      <c r="Y223" s="27" t="s">
        <v>489</v>
      </c>
      <c r="Z223" s="30" t="s">
        <v>459</v>
      </c>
      <c r="AJ223" s="4" t="s">
        <v>426</v>
      </c>
      <c r="AK223" s="4" t="s">
        <v>94</v>
      </c>
    </row>
    <row r="224" spans="1:37" ht="12.75">
      <c r="A224" s="25">
        <v>101</v>
      </c>
      <c r="B224" s="26" t="s">
        <v>455</v>
      </c>
      <c r="C224" s="27" t="s">
        <v>492</v>
      </c>
      <c r="D224" s="28" t="s">
        <v>493</v>
      </c>
      <c r="E224" s="29">
        <v>92</v>
      </c>
      <c r="F224" s="30" t="s">
        <v>196</v>
      </c>
      <c r="H224" s="31">
        <f t="shared" si="12"/>
        <v>0</v>
      </c>
      <c r="J224" s="31">
        <f t="shared" si="13"/>
        <v>0</v>
      </c>
      <c r="L224" s="32">
        <f t="shared" si="14"/>
        <v>0</v>
      </c>
      <c r="N224" s="29">
        <f t="shared" si="15"/>
        <v>0</v>
      </c>
      <c r="P224" s="30" t="s">
        <v>90</v>
      </c>
      <c r="V224" s="33" t="s">
        <v>423</v>
      </c>
      <c r="X224" s="27" t="s">
        <v>494</v>
      </c>
      <c r="Y224" s="27" t="s">
        <v>492</v>
      </c>
      <c r="Z224" s="30" t="s">
        <v>459</v>
      </c>
      <c r="AJ224" s="4" t="s">
        <v>426</v>
      </c>
      <c r="AK224" s="4" t="s">
        <v>94</v>
      </c>
    </row>
    <row r="225" spans="1:37" ht="12.75">
      <c r="A225" s="25">
        <v>102</v>
      </c>
      <c r="B225" s="26" t="s">
        <v>455</v>
      </c>
      <c r="C225" s="27" t="s">
        <v>495</v>
      </c>
      <c r="D225" s="28" t="s">
        <v>496</v>
      </c>
      <c r="E225" s="29">
        <v>1</v>
      </c>
      <c r="F225" s="30" t="s">
        <v>138</v>
      </c>
      <c r="H225" s="31">
        <f t="shared" si="12"/>
        <v>0</v>
      </c>
      <c r="J225" s="31">
        <f t="shared" si="13"/>
        <v>0</v>
      </c>
      <c r="K225" s="32">
        <v>1E-05</v>
      </c>
      <c r="L225" s="32">
        <f t="shared" si="14"/>
        <v>1E-05</v>
      </c>
      <c r="N225" s="29">
        <f t="shared" si="15"/>
        <v>0</v>
      </c>
      <c r="P225" s="30" t="s">
        <v>90</v>
      </c>
      <c r="V225" s="33" t="s">
        <v>423</v>
      </c>
      <c r="X225" s="27" t="s">
        <v>497</v>
      </c>
      <c r="Y225" s="27" t="s">
        <v>495</v>
      </c>
      <c r="Z225" s="30" t="s">
        <v>459</v>
      </c>
      <c r="AJ225" s="4" t="s">
        <v>426</v>
      </c>
      <c r="AK225" s="4" t="s">
        <v>94</v>
      </c>
    </row>
    <row r="226" spans="1:37" ht="12.75">
      <c r="A226" s="25">
        <v>103</v>
      </c>
      <c r="B226" s="26" t="s">
        <v>455</v>
      </c>
      <c r="C226" s="27" t="s">
        <v>498</v>
      </c>
      <c r="D226" s="28" t="s">
        <v>499</v>
      </c>
      <c r="E226" s="29">
        <v>16.23</v>
      </c>
      <c r="F226" s="30" t="s">
        <v>56</v>
      </c>
      <c r="H226" s="31">
        <f t="shared" si="12"/>
        <v>0</v>
      </c>
      <c r="J226" s="31">
        <f t="shared" si="13"/>
        <v>0</v>
      </c>
      <c r="L226" s="32">
        <f t="shared" si="14"/>
        <v>0</v>
      </c>
      <c r="N226" s="29">
        <f t="shared" si="15"/>
        <v>0</v>
      </c>
      <c r="P226" s="30" t="s">
        <v>90</v>
      </c>
      <c r="V226" s="33" t="s">
        <v>423</v>
      </c>
      <c r="X226" s="27" t="s">
        <v>500</v>
      </c>
      <c r="Y226" s="27" t="s">
        <v>498</v>
      </c>
      <c r="Z226" s="30" t="s">
        <v>475</v>
      </c>
      <c r="AJ226" s="4" t="s">
        <v>426</v>
      </c>
      <c r="AK226" s="4" t="s">
        <v>94</v>
      </c>
    </row>
    <row r="227" spans="4:23" ht="12.75">
      <c r="D227" s="67" t="s">
        <v>501</v>
      </c>
      <c r="E227" s="68">
        <f>J227</f>
        <v>0</v>
      </c>
      <c r="H227" s="68">
        <f>SUM(H218:H226)</f>
        <v>0</v>
      </c>
      <c r="I227" s="68">
        <f>SUM(I218:I226)</f>
        <v>0</v>
      </c>
      <c r="J227" s="68">
        <f>SUM(J218:J226)</f>
        <v>0</v>
      </c>
      <c r="L227" s="69">
        <f>SUM(L218:L226)</f>
        <v>0.047998000000000006</v>
      </c>
      <c r="N227" s="70">
        <f>SUM(N218:N226)</f>
        <v>0</v>
      </c>
      <c r="W227" s="34">
        <f>SUM(W218:W226)</f>
        <v>0</v>
      </c>
    </row>
    <row r="229" ht="12.75">
      <c r="B229" s="27" t="s">
        <v>502</v>
      </c>
    </row>
    <row r="230" spans="1:37" ht="12.75">
      <c r="A230" s="25">
        <v>104</v>
      </c>
      <c r="B230" s="26" t="s">
        <v>455</v>
      </c>
      <c r="C230" s="27" t="s">
        <v>503</v>
      </c>
      <c r="D230" s="28" t="s">
        <v>504</v>
      </c>
      <c r="E230" s="29">
        <v>1</v>
      </c>
      <c r="F230" s="30" t="s">
        <v>138</v>
      </c>
      <c r="H230" s="31">
        <f aca="true" t="shared" si="16" ref="H230:H247">ROUND(E230*G230,2)</f>
        <v>0</v>
      </c>
      <c r="J230" s="31">
        <f aca="true" t="shared" si="17" ref="J230:J247">ROUND(E230*G230,2)</f>
        <v>0</v>
      </c>
      <c r="L230" s="32">
        <f aca="true" t="shared" si="18" ref="L230:L247">E230*K230</f>
        <v>0</v>
      </c>
      <c r="M230" s="29">
        <v>0.019</v>
      </c>
      <c r="N230" s="29">
        <f aca="true" t="shared" si="19" ref="N230:N247">E230*M230</f>
        <v>0.019</v>
      </c>
      <c r="P230" s="30" t="s">
        <v>90</v>
      </c>
      <c r="V230" s="33" t="s">
        <v>423</v>
      </c>
      <c r="X230" s="27" t="s">
        <v>505</v>
      </c>
      <c r="Y230" s="27" t="s">
        <v>503</v>
      </c>
      <c r="Z230" s="30" t="s">
        <v>459</v>
      </c>
      <c r="AJ230" s="4" t="s">
        <v>426</v>
      </c>
      <c r="AK230" s="4" t="s">
        <v>94</v>
      </c>
    </row>
    <row r="231" spans="1:37" ht="12.75">
      <c r="A231" s="25">
        <v>105</v>
      </c>
      <c r="B231" s="26" t="s">
        <v>455</v>
      </c>
      <c r="C231" s="27" t="s">
        <v>506</v>
      </c>
      <c r="D231" s="28" t="s">
        <v>507</v>
      </c>
      <c r="E231" s="29">
        <v>4</v>
      </c>
      <c r="F231" s="30" t="s">
        <v>138</v>
      </c>
      <c r="H231" s="31">
        <f t="shared" si="16"/>
        <v>0</v>
      </c>
      <c r="J231" s="31">
        <f t="shared" si="17"/>
        <v>0</v>
      </c>
      <c r="K231" s="32">
        <v>0.00055</v>
      </c>
      <c r="L231" s="32">
        <f t="shared" si="18"/>
        <v>0.0022</v>
      </c>
      <c r="N231" s="29">
        <f t="shared" si="19"/>
        <v>0</v>
      </c>
      <c r="P231" s="30" t="s">
        <v>90</v>
      </c>
      <c r="V231" s="33" t="s">
        <v>423</v>
      </c>
      <c r="X231" s="27" t="s">
        <v>508</v>
      </c>
      <c r="Y231" s="27" t="s">
        <v>506</v>
      </c>
      <c r="Z231" s="30" t="s">
        <v>211</v>
      </c>
      <c r="AJ231" s="4" t="s">
        <v>426</v>
      </c>
      <c r="AK231" s="4" t="s">
        <v>94</v>
      </c>
    </row>
    <row r="232" spans="1:37" ht="12.75">
      <c r="A232" s="25">
        <v>106</v>
      </c>
      <c r="B232" s="26" t="s">
        <v>455</v>
      </c>
      <c r="C232" s="27" t="s">
        <v>509</v>
      </c>
      <c r="D232" s="28" t="s">
        <v>510</v>
      </c>
      <c r="E232" s="29">
        <v>4</v>
      </c>
      <c r="F232" s="30" t="s">
        <v>138</v>
      </c>
      <c r="H232" s="31">
        <f t="shared" si="16"/>
        <v>0</v>
      </c>
      <c r="J232" s="31">
        <f t="shared" si="17"/>
        <v>0</v>
      </c>
      <c r="K232" s="32">
        <v>0.0003</v>
      </c>
      <c r="L232" s="32">
        <f t="shared" si="18"/>
        <v>0.0012</v>
      </c>
      <c r="N232" s="29">
        <f t="shared" si="19"/>
        <v>0</v>
      </c>
      <c r="P232" s="30" t="s">
        <v>90</v>
      </c>
      <c r="V232" s="33" t="s">
        <v>423</v>
      </c>
      <c r="X232" s="27" t="s">
        <v>511</v>
      </c>
      <c r="Y232" s="27" t="s">
        <v>509</v>
      </c>
      <c r="Z232" s="30" t="s">
        <v>459</v>
      </c>
      <c r="AJ232" s="4" t="s">
        <v>426</v>
      </c>
      <c r="AK232" s="4" t="s">
        <v>94</v>
      </c>
    </row>
    <row r="233" spans="1:37" ht="12.75">
      <c r="A233" s="25">
        <v>107</v>
      </c>
      <c r="B233" s="26" t="s">
        <v>455</v>
      </c>
      <c r="C233" s="27" t="s">
        <v>512</v>
      </c>
      <c r="D233" s="28" t="s">
        <v>513</v>
      </c>
      <c r="E233" s="29">
        <v>2</v>
      </c>
      <c r="F233" s="30" t="s">
        <v>138</v>
      </c>
      <c r="H233" s="31">
        <f t="shared" si="16"/>
        <v>0</v>
      </c>
      <c r="J233" s="31">
        <f t="shared" si="17"/>
        <v>0</v>
      </c>
      <c r="L233" s="32">
        <f t="shared" si="18"/>
        <v>0</v>
      </c>
      <c r="M233" s="29">
        <v>0.019</v>
      </c>
      <c r="N233" s="29">
        <f t="shared" si="19"/>
        <v>0.038</v>
      </c>
      <c r="P233" s="30" t="s">
        <v>90</v>
      </c>
      <c r="V233" s="33" t="s">
        <v>423</v>
      </c>
      <c r="X233" s="27" t="s">
        <v>514</v>
      </c>
      <c r="Y233" s="27" t="s">
        <v>512</v>
      </c>
      <c r="Z233" s="30" t="s">
        <v>459</v>
      </c>
      <c r="AJ233" s="4" t="s">
        <v>426</v>
      </c>
      <c r="AK233" s="4" t="s">
        <v>94</v>
      </c>
    </row>
    <row r="234" spans="1:37" ht="12.75">
      <c r="A234" s="25">
        <v>108</v>
      </c>
      <c r="B234" s="26" t="s">
        <v>455</v>
      </c>
      <c r="C234" s="27" t="s">
        <v>515</v>
      </c>
      <c r="D234" s="28" t="s">
        <v>516</v>
      </c>
      <c r="E234" s="29">
        <v>2</v>
      </c>
      <c r="F234" s="30" t="s">
        <v>138</v>
      </c>
      <c r="H234" s="31">
        <f t="shared" si="16"/>
        <v>0</v>
      </c>
      <c r="J234" s="31">
        <f t="shared" si="17"/>
        <v>0</v>
      </c>
      <c r="K234" s="32">
        <v>0.00107</v>
      </c>
      <c r="L234" s="32">
        <f t="shared" si="18"/>
        <v>0.00214</v>
      </c>
      <c r="N234" s="29">
        <f t="shared" si="19"/>
        <v>0</v>
      </c>
      <c r="P234" s="30" t="s">
        <v>90</v>
      </c>
      <c r="V234" s="33" t="s">
        <v>423</v>
      </c>
      <c r="X234" s="27" t="s">
        <v>517</v>
      </c>
      <c r="Y234" s="27" t="s">
        <v>515</v>
      </c>
      <c r="Z234" s="30" t="s">
        <v>211</v>
      </c>
      <c r="AJ234" s="4" t="s">
        <v>426</v>
      </c>
      <c r="AK234" s="4" t="s">
        <v>94</v>
      </c>
    </row>
    <row r="235" spans="1:37" ht="12.75">
      <c r="A235" s="25">
        <v>109</v>
      </c>
      <c r="B235" s="26" t="s">
        <v>455</v>
      </c>
      <c r="C235" s="27" t="s">
        <v>518</v>
      </c>
      <c r="D235" s="28" t="s">
        <v>519</v>
      </c>
      <c r="E235" s="29">
        <v>2</v>
      </c>
      <c r="F235" s="30" t="s">
        <v>138</v>
      </c>
      <c r="H235" s="31">
        <f t="shared" si="16"/>
        <v>0</v>
      </c>
      <c r="J235" s="31">
        <f t="shared" si="17"/>
        <v>0</v>
      </c>
      <c r="K235" s="32">
        <v>0.00107</v>
      </c>
      <c r="L235" s="32">
        <f t="shared" si="18"/>
        <v>0.00214</v>
      </c>
      <c r="N235" s="29">
        <f t="shared" si="19"/>
        <v>0</v>
      </c>
      <c r="P235" s="30" t="s">
        <v>90</v>
      </c>
      <c r="V235" s="33" t="s">
        <v>423</v>
      </c>
      <c r="X235" s="27" t="s">
        <v>520</v>
      </c>
      <c r="Y235" s="27" t="s">
        <v>518</v>
      </c>
      <c r="Z235" s="30" t="s">
        <v>211</v>
      </c>
      <c r="AJ235" s="4" t="s">
        <v>426</v>
      </c>
      <c r="AK235" s="4" t="s">
        <v>94</v>
      </c>
    </row>
    <row r="236" spans="1:37" ht="12.75">
      <c r="A236" s="25">
        <v>110</v>
      </c>
      <c r="B236" s="26" t="s">
        <v>455</v>
      </c>
      <c r="C236" s="27" t="s">
        <v>521</v>
      </c>
      <c r="D236" s="28" t="s">
        <v>522</v>
      </c>
      <c r="E236" s="29">
        <v>1</v>
      </c>
      <c r="F236" s="30" t="s">
        <v>138</v>
      </c>
      <c r="H236" s="31">
        <f t="shared" si="16"/>
        <v>0</v>
      </c>
      <c r="J236" s="31">
        <f t="shared" si="17"/>
        <v>0</v>
      </c>
      <c r="L236" s="32">
        <f t="shared" si="18"/>
        <v>0</v>
      </c>
      <c r="M236" s="29">
        <v>0.032</v>
      </c>
      <c r="N236" s="29">
        <f t="shared" si="19"/>
        <v>0.032</v>
      </c>
      <c r="P236" s="30" t="s">
        <v>90</v>
      </c>
      <c r="V236" s="33" t="s">
        <v>423</v>
      </c>
      <c r="X236" s="27" t="s">
        <v>523</v>
      </c>
      <c r="Y236" s="27" t="s">
        <v>521</v>
      </c>
      <c r="Z236" s="30" t="s">
        <v>459</v>
      </c>
      <c r="AJ236" s="4" t="s">
        <v>426</v>
      </c>
      <c r="AK236" s="4" t="s">
        <v>94</v>
      </c>
    </row>
    <row r="237" spans="1:37" ht="12.75">
      <c r="A237" s="25">
        <v>111</v>
      </c>
      <c r="B237" s="26" t="s">
        <v>455</v>
      </c>
      <c r="C237" s="27" t="s">
        <v>524</v>
      </c>
      <c r="D237" s="28" t="s">
        <v>525</v>
      </c>
      <c r="E237" s="29">
        <v>1</v>
      </c>
      <c r="F237" s="30" t="s">
        <v>138</v>
      </c>
      <c r="H237" s="31">
        <f t="shared" si="16"/>
        <v>0</v>
      </c>
      <c r="J237" s="31">
        <f t="shared" si="17"/>
        <v>0</v>
      </c>
      <c r="L237" s="32">
        <f t="shared" si="18"/>
        <v>0</v>
      </c>
      <c r="M237" s="29">
        <v>0.088</v>
      </c>
      <c r="N237" s="29">
        <f t="shared" si="19"/>
        <v>0.088</v>
      </c>
      <c r="P237" s="30" t="s">
        <v>90</v>
      </c>
      <c r="V237" s="33" t="s">
        <v>423</v>
      </c>
      <c r="X237" s="27" t="s">
        <v>526</v>
      </c>
      <c r="Y237" s="27" t="s">
        <v>524</v>
      </c>
      <c r="Z237" s="30" t="s">
        <v>459</v>
      </c>
      <c r="AJ237" s="4" t="s">
        <v>426</v>
      </c>
      <c r="AK237" s="4" t="s">
        <v>94</v>
      </c>
    </row>
    <row r="238" spans="1:37" ht="12.75">
      <c r="A238" s="25">
        <v>112</v>
      </c>
      <c r="B238" s="26" t="s">
        <v>455</v>
      </c>
      <c r="C238" s="27" t="s">
        <v>527</v>
      </c>
      <c r="D238" s="28" t="s">
        <v>528</v>
      </c>
      <c r="E238" s="29">
        <v>1</v>
      </c>
      <c r="F238" s="30" t="s">
        <v>138</v>
      </c>
      <c r="H238" s="31">
        <f t="shared" si="16"/>
        <v>0</v>
      </c>
      <c r="J238" s="31">
        <f t="shared" si="17"/>
        <v>0</v>
      </c>
      <c r="K238" s="32">
        <v>0.00048</v>
      </c>
      <c r="L238" s="32">
        <f t="shared" si="18"/>
        <v>0.00048</v>
      </c>
      <c r="N238" s="29">
        <f t="shared" si="19"/>
        <v>0</v>
      </c>
      <c r="P238" s="30" t="s">
        <v>90</v>
      </c>
      <c r="V238" s="33" t="s">
        <v>423</v>
      </c>
      <c r="X238" s="27" t="s">
        <v>529</v>
      </c>
      <c r="Y238" s="27" t="s">
        <v>527</v>
      </c>
      <c r="Z238" s="30" t="s">
        <v>211</v>
      </c>
      <c r="AJ238" s="4" t="s">
        <v>426</v>
      </c>
      <c r="AK238" s="4" t="s">
        <v>94</v>
      </c>
    </row>
    <row r="239" spans="1:37" ht="12.75">
      <c r="A239" s="25">
        <v>113</v>
      </c>
      <c r="B239" s="26" t="s">
        <v>455</v>
      </c>
      <c r="C239" s="27" t="s">
        <v>530</v>
      </c>
      <c r="D239" s="28" t="s">
        <v>531</v>
      </c>
      <c r="E239" s="29">
        <v>1</v>
      </c>
      <c r="F239" s="30" t="s">
        <v>138</v>
      </c>
      <c r="H239" s="31">
        <f t="shared" si="16"/>
        <v>0</v>
      </c>
      <c r="J239" s="31">
        <f t="shared" si="17"/>
        <v>0</v>
      </c>
      <c r="K239" s="32">
        <v>0.00035</v>
      </c>
      <c r="L239" s="32">
        <f t="shared" si="18"/>
        <v>0.00035</v>
      </c>
      <c r="N239" s="29">
        <f t="shared" si="19"/>
        <v>0</v>
      </c>
      <c r="P239" s="30" t="s">
        <v>90</v>
      </c>
      <c r="V239" s="33" t="s">
        <v>423</v>
      </c>
      <c r="X239" s="27" t="s">
        <v>532</v>
      </c>
      <c r="Y239" s="27" t="s">
        <v>530</v>
      </c>
      <c r="Z239" s="30" t="s">
        <v>211</v>
      </c>
      <c r="AJ239" s="4" t="s">
        <v>426</v>
      </c>
      <c r="AK239" s="4" t="s">
        <v>94</v>
      </c>
    </row>
    <row r="240" spans="1:37" ht="12.75">
      <c r="A240" s="25">
        <v>114</v>
      </c>
      <c r="B240" s="26" t="s">
        <v>455</v>
      </c>
      <c r="C240" s="27" t="s">
        <v>533</v>
      </c>
      <c r="D240" s="28" t="s">
        <v>534</v>
      </c>
      <c r="E240" s="29">
        <v>1</v>
      </c>
      <c r="F240" s="30" t="s">
        <v>535</v>
      </c>
      <c r="H240" s="31">
        <f t="shared" si="16"/>
        <v>0</v>
      </c>
      <c r="J240" s="31">
        <f t="shared" si="17"/>
        <v>0</v>
      </c>
      <c r="K240" s="32">
        <v>0.00171</v>
      </c>
      <c r="L240" s="32">
        <f t="shared" si="18"/>
        <v>0.00171</v>
      </c>
      <c r="N240" s="29">
        <f t="shared" si="19"/>
        <v>0</v>
      </c>
      <c r="P240" s="30" t="s">
        <v>90</v>
      </c>
      <c r="V240" s="33" t="s">
        <v>423</v>
      </c>
      <c r="X240" s="27" t="s">
        <v>536</v>
      </c>
      <c r="Y240" s="27" t="s">
        <v>533</v>
      </c>
      <c r="Z240" s="30" t="s">
        <v>459</v>
      </c>
      <c r="AJ240" s="4" t="s">
        <v>426</v>
      </c>
      <c r="AK240" s="4" t="s">
        <v>94</v>
      </c>
    </row>
    <row r="241" spans="1:37" ht="12.75">
      <c r="A241" s="25">
        <v>115</v>
      </c>
      <c r="B241" s="26" t="s">
        <v>455</v>
      </c>
      <c r="C241" s="27" t="s">
        <v>537</v>
      </c>
      <c r="D241" s="28" t="s">
        <v>538</v>
      </c>
      <c r="E241" s="29">
        <v>2</v>
      </c>
      <c r="F241" s="30" t="s">
        <v>138</v>
      </c>
      <c r="H241" s="31">
        <f t="shared" si="16"/>
        <v>0</v>
      </c>
      <c r="J241" s="31">
        <f t="shared" si="17"/>
        <v>0</v>
      </c>
      <c r="L241" s="32">
        <f t="shared" si="18"/>
        <v>0</v>
      </c>
      <c r="M241" s="29">
        <v>0.001</v>
      </c>
      <c r="N241" s="29">
        <f t="shared" si="19"/>
        <v>0.002</v>
      </c>
      <c r="P241" s="30" t="s">
        <v>90</v>
      </c>
      <c r="V241" s="33" t="s">
        <v>423</v>
      </c>
      <c r="X241" s="27" t="s">
        <v>539</v>
      </c>
      <c r="Y241" s="27" t="s">
        <v>537</v>
      </c>
      <c r="Z241" s="30" t="s">
        <v>459</v>
      </c>
      <c r="AJ241" s="4" t="s">
        <v>426</v>
      </c>
      <c r="AK241" s="4" t="s">
        <v>94</v>
      </c>
    </row>
    <row r="242" spans="1:37" ht="21">
      <c r="A242" s="25">
        <v>116</v>
      </c>
      <c r="B242" s="26" t="s">
        <v>455</v>
      </c>
      <c r="C242" s="27" t="s">
        <v>540</v>
      </c>
      <c r="D242" s="28" t="s">
        <v>541</v>
      </c>
      <c r="E242" s="29">
        <v>4</v>
      </c>
      <c r="F242" s="30" t="s">
        <v>138</v>
      </c>
      <c r="H242" s="31">
        <f t="shared" si="16"/>
        <v>0</v>
      </c>
      <c r="J242" s="31">
        <f t="shared" si="17"/>
        <v>0</v>
      </c>
      <c r="K242" s="32">
        <v>0.00184</v>
      </c>
      <c r="L242" s="32">
        <f t="shared" si="18"/>
        <v>0.00736</v>
      </c>
      <c r="N242" s="29">
        <f t="shared" si="19"/>
        <v>0</v>
      </c>
      <c r="P242" s="30" t="s">
        <v>90</v>
      </c>
      <c r="V242" s="33" t="s">
        <v>423</v>
      </c>
      <c r="X242" s="27" t="s">
        <v>542</v>
      </c>
      <c r="Y242" s="27" t="s">
        <v>540</v>
      </c>
      <c r="Z242" s="30" t="s">
        <v>459</v>
      </c>
      <c r="AJ242" s="4" t="s">
        <v>426</v>
      </c>
      <c r="AK242" s="4" t="s">
        <v>94</v>
      </c>
    </row>
    <row r="243" spans="1:37" ht="12.75">
      <c r="A243" s="25">
        <v>117</v>
      </c>
      <c r="B243" s="26" t="s">
        <v>455</v>
      </c>
      <c r="C243" s="27" t="s">
        <v>543</v>
      </c>
      <c r="D243" s="28" t="s">
        <v>544</v>
      </c>
      <c r="E243" s="29">
        <v>1</v>
      </c>
      <c r="F243" s="30" t="s">
        <v>138</v>
      </c>
      <c r="H243" s="31">
        <f t="shared" si="16"/>
        <v>0</v>
      </c>
      <c r="J243" s="31">
        <f t="shared" si="17"/>
        <v>0</v>
      </c>
      <c r="K243" s="32">
        <v>0.00312</v>
      </c>
      <c r="L243" s="32">
        <f t="shared" si="18"/>
        <v>0.00312</v>
      </c>
      <c r="N243" s="29">
        <f t="shared" si="19"/>
        <v>0</v>
      </c>
      <c r="P243" s="30" t="s">
        <v>90</v>
      </c>
      <c r="V243" s="33" t="s">
        <v>423</v>
      </c>
      <c r="X243" s="27" t="s">
        <v>545</v>
      </c>
      <c r="Y243" s="27" t="s">
        <v>543</v>
      </c>
      <c r="Z243" s="30" t="s">
        <v>459</v>
      </c>
      <c r="AJ243" s="4" t="s">
        <v>426</v>
      </c>
      <c r="AK243" s="4" t="s">
        <v>94</v>
      </c>
    </row>
    <row r="244" spans="1:37" ht="12.75">
      <c r="A244" s="25">
        <v>118</v>
      </c>
      <c r="B244" s="26" t="s">
        <v>455</v>
      </c>
      <c r="C244" s="27" t="s">
        <v>546</v>
      </c>
      <c r="D244" s="28" t="s">
        <v>547</v>
      </c>
      <c r="E244" s="29">
        <v>2</v>
      </c>
      <c r="F244" s="30" t="s">
        <v>138</v>
      </c>
      <c r="H244" s="31">
        <f t="shared" si="16"/>
        <v>0</v>
      </c>
      <c r="J244" s="31">
        <f t="shared" si="17"/>
        <v>0</v>
      </c>
      <c r="L244" s="32">
        <f t="shared" si="18"/>
        <v>0</v>
      </c>
      <c r="M244" s="29">
        <v>0.002</v>
      </c>
      <c r="N244" s="29">
        <f t="shared" si="19"/>
        <v>0.004</v>
      </c>
      <c r="P244" s="30" t="s">
        <v>90</v>
      </c>
      <c r="V244" s="33" t="s">
        <v>423</v>
      </c>
      <c r="X244" s="27" t="s">
        <v>548</v>
      </c>
      <c r="Y244" s="27" t="s">
        <v>546</v>
      </c>
      <c r="Z244" s="30" t="s">
        <v>459</v>
      </c>
      <c r="AJ244" s="4" t="s">
        <v>426</v>
      </c>
      <c r="AK244" s="4" t="s">
        <v>94</v>
      </c>
    </row>
    <row r="245" spans="1:37" ht="12.75">
      <c r="A245" s="25">
        <v>119</v>
      </c>
      <c r="B245" s="26" t="s">
        <v>455</v>
      </c>
      <c r="C245" s="27" t="s">
        <v>549</v>
      </c>
      <c r="D245" s="28" t="s">
        <v>550</v>
      </c>
      <c r="E245" s="29">
        <v>4</v>
      </c>
      <c r="F245" s="30" t="s">
        <v>138</v>
      </c>
      <c r="H245" s="31">
        <f t="shared" si="16"/>
        <v>0</v>
      </c>
      <c r="J245" s="31">
        <f t="shared" si="17"/>
        <v>0</v>
      </c>
      <c r="K245" s="32">
        <v>0.00033</v>
      </c>
      <c r="L245" s="32">
        <f t="shared" si="18"/>
        <v>0.00132</v>
      </c>
      <c r="N245" s="29">
        <f t="shared" si="19"/>
        <v>0</v>
      </c>
      <c r="P245" s="30" t="s">
        <v>90</v>
      </c>
      <c r="V245" s="33" t="s">
        <v>423</v>
      </c>
      <c r="X245" s="27" t="s">
        <v>551</v>
      </c>
      <c r="Y245" s="27" t="s">
        <v>549</v>
      </c>
      <c r="Z245" s="30" t="s">
        <v>459</v>
      </c>
      <c r="AJ245" s="4" t="s">
        <v>426</v>
      </c>
      <c r="AK245" s="4" t="s">
        <v>94</v>
      </c>
    </row>
    <row r="246" spans="1:37" ht="12.75">
      <c r="A246" s="25">
        <v>120</v>
      </c>
      <c r="B246" s="26" t="s">
        <v>455</v>
      </c>
      <c r="C246" s="27" t="s">
        <v>552</v>
      </c>
      <c r="D246" s="28" t="s">
        <v>553</v>
      </c>
      <c r="E246" s="29">
        <v>1</v>
      </c>
      <c r="F246" s="30" t="s">
        <v>138</v>
      </c>
      <c r="H246" s="31">
        <f t="shared" si="16"/>
        <v>0</v>
      </c>
      <c r="J246" s="31">
        <f t="shared" si="17"/>
        <v>0</v>
      </c>
      <c r="K246" s="32">
        <v>0.00219</v>
      </c>
      <c r="L246" s="32">
        <f t="shared" si="18"/>
        <v>0.00219</v>
      </c>
      <c r="N246" s="29">
        <f t="shared" si="19"/>
        <v>0</v>
      </c>
      <c r="P246" s="30" t="s">
        <v>90</v>
      </c>
      <c r="V246" s="33" t="s">
        <v>423</v>
      </c>
      <c r="X246" s="27" t="s">
        <v>554</v>
      </c>
      <c r="Y246" s="27" t="s">
        <v>552</v>
      </c>
      <c r="Z246" s="30" t="s">
        <v>459</v>
      </c>
      <c r="AJ246" s="4" t="s">
        <v>426</v>
      </c>
      <c r="AK246" s="4" t="s">
        <v>94</v>
      </c>
    </row>
    <row r="247" spans="1:37" ht="12.75">
      <c r="A247" s="25">
        <v>121</v>
      </c>
      <c r="B247" s="26" t="s">
        <v>455</v>
      </c>
      <c r="C247" s="27" t="s">
        <v>555</v>
      </c>
      <c r="D247" s="28" t="s">
        <v>556</v>
      </c>
      <c r="E247" s="29">
        <v>25.793</v>
      </c>
      <c r="F247" s="30" t="s">
        <v>56</v>
      </c>
      <c r="H247" s="31">
        <f t="shared" si="16"/>
        <v>0</v>
      </c>
      <c r="J247" s="31">
        <f t="shared" si="17"/>
        <v>0</v>
      </c>
      <c r="L247" s="32">
        <f t="shared" si="18"/>
        <v>0</v>
      </c>
      <c r="N247" s="29">
        <f t="shared" si="19"/>
        <v>0</v>
      </c>
      <c r="P247" s="30" t="s">
        <v>90</v>
      </c>
      <c r="V247" s="33" t="s">
        <v>423</v>
      </c>
      <c r="X247" s="27" t="s">
        <v>557</v>
      </c>
      <c r="Y247" s="27" t="s">
        <v>555</v>
      </c>
      <c r="Z247" s="30" t="s">
        <v>475</v>
      </c>
      <c r="AJ247" s="4" t="s">
        <v>426</v>
      </c>
      <c r="AK247" s="4" t="s">
        <v>94</v>
      </c>
    </row>
    <row r="248" spans="4:23" ht="12.75">
      <c r="D248" s="67" t="s">
        <v>558</v>
      </c>
      <c r="E248" s="68">
        <f>J248</f>
        <v>0</v>
      </c>
      <c r="H248" s="68">
        <f>SUM(H229:H247)</f>
        <v>0</v>
      </c>
      <c r="I248" s="68">
        <f>SUM(I229:I247)</f>
        <v>0</v>
      </c>
      <c r="J248" s="68">
        <f>SUM(J229:J247)</f>
        <v>0</v>
      </c>
      <c r="L248" s="69">
        <f>SUM(L229:L247)</f>
        <v>0.02421</v>
      </c>
      <c r="N248" s="70">
        <f>SUM(N229:N247)</f>
        <v>0.183</v>
      </c>
      <c r="W248" s="34">
        <f>SUM(W229:W247)</f>
        <v>0</v>
      </c>
    </row>
    <row r="250" ht="12.75">
      <c r="B250" s="27" t="s">
        <v>559</v>
      </c>
    </row>
    <row r="251" spans="1:37" ht="12.75">
      <c r="A251" s="25">
        <v>122</v>
      </c>
      <c r="B251" s="26" t="s">
        <v>560</v>
      </c>
      <c r="C251" s="27" t="s">
        <v>561</v>
      </c>
      <c r="D251" s="28" t="s">
        <v>562</v>
      </c>
      <c r="E251" s="29">
        <v>32.89</v>
      </c>
      <c r="F251" s="30" t="s">
        <v>196</v>
      </c>
      <c r="H251" s="31">
        <f>ROUND(E251*G251,2)</f>
        <v>0</v>
      </c>
      <c r="J251" s="31">
        <f>ROUND(E251*G251,2)</f>
        <v>0</v>
      </c>
      <c r="L251" s="32">
        <f>E251*K251</f>
        <v>0</v>
      </c>
      <c r="M251" s="29">
        <v>0.001</v>
      </c>
      <c r="N251" s="29">
        <f>E251*M251</f>
        <v>0.03289</v>
      </c>
      <c r="P251" s="30" t="s">
        <v>90</v>
      </c>
      <c r="V251" s="33" t="s">
        <v>423</v>
      </c>
      <c r="X251" s="27" t="s">
        <v>563</v>
      </c>
      <c r="Y251" s="27" t="s">
        <v>561</v>
      </c>
      <c r="Z251" s="30" t="s">
        <v>564</v>
      </c>
      <c r="AJ251" s="4" t="s">
        <v>426</v>
      </c>
      <c r="AK251" s="4" t="s">
        <v>94</v>
      </c>
    </row>
    <row r="252" spans="4:24" ht="21">
      <c r="D252" s="71" t="s">
        <v>565</v>
      </c>
      <c r="E252" s="72"/>
      <c r="F252" s="73"/>
      <c r="G252" s="74"/>
      <c r="H252" s="74"/>
      <c r="I252" s="74"/>
      <c r="J252" s="74"/>
      <c r="K252" s="75"/>
      <c r="L252" s="75"/>
      <c r="M252" s="72"/>
      <c r="N252" s="72"/>
      <c r="O252" s="73"/>
      <c r="P252" s="73"/>
      <c r="Q252" s="72"/>
      <c r="R252" s="72"/>
      <c r="S252" s="72"/>
      <c r="T252" s="76"/>
      <c r="U252" s="76"/>
      <c r="V252" s="76" t="s">
        <v>0</v>
      </c>
      <c r="W252" s="77"/>
      <c r="X252" s="73"/>
    </row>
    <row r="253" spans="4:24" ht="21">
      <c r="D253" s="71" t="s">
        <v>566</v>
      </c>
      <c r="E253" s="72"/>
      <c r="F253" s="73"/>
      <c r="G253" s="74"/>
      <c r="H253" s="74"/>
      <c r="I253" s="74"/>
      <c r="J253" s="74"/>
      <c r="K253" s="75"/>
      <c r="L253" s="75"/>
      <c r="M253" s="72"/>
      <c r="N253" s="72"/>
      <c r="O253" s="73"/>
      <c r="P253" s="73"/>
      <c r="Q253" s="72"/>
      <c r="R253" s="72"/>
      <c r="S253" s="72"/>
      <c r="T253" s="76"/>
      <c r="U253" s="76"/>
      <c r="V253" s="76" t="s">
        <v>0</v>
      </c>
      <c r="W253" s="77"/>
      <c r="X253" s="73"/>
    </row>
    <row r="254" spans="4:24" ht="12.75">
      <c r="D254" s="71" t="s">
        <v>567</v>
      </c>
      <c r="E254" s="72"/>
      <c r="F254" s="73"/>
      <c r="G254" s="74"/>
      <c r="H254" s="74"/>
      <c r="I254" s="74"/>
      <c r="J254" s="74"/>
      <c r="K254" s="75"/>
      <c r="L254" s="75"/>
      <c r="M254" s="72"/>
      <c r="N254" s="72"/>
      <c r="O254" s="73"/>
      <c r="P254" s="73"/>
      <c r="Q254" s="72"/>
      <c r="R254" s="72"/>
      <c r="S254" s="72"/>
      <c r="T254" s="76"/>
      <c r="U254" s="76"/>
      <c r="V254" s="76" t="s">
        <v>0</v>
      </c>
      <c r="W254" s="77"/>
      <c r="X254" s="73"/>
    </row>
    <row r="255" spans="1:37" ht="12.75">
      <c r="A255" s="25">
        <v>123</v>
      </c>
      <c r="B255" s="26" t="s">
        <v>560</v>
      </c>
      <c r="C255" s="27" t="s">
        <v>568</v>
      </c>
      <c r="D255" s="28" t="s">
        <v>569</v>
      </c>
      <c r="E255" s="29">
        <v>0.372</v>
      </c>
      <c r="F255" s="30" t="s">
        <v>56</v>
      </c>
      <c r="H255" s="31">
        <f>ROUND(E255*G255,2)</f>
        <v>0</v>
      </c>
      <c r="J255" s="31">
        <f>ROUND(E255*G255,2)</f>
        <v>0</v>
      </c>
      <c r="L255" s="32">
        <f>E255*K255</f>
        <v>0</v>
      </c>
      <c r="N255" s="29">
        <f>E255*M255</f>
        <v>0</v>
      </c>
      <c r="P255" s="30" t="s">
        <v>90</v>
      </c>
      <c r="V255" s="33" t="s">
        <v>423</v>
      </c>
      <c r="X255" s="27" t="s">
        <v>570</v>
      </c>
      <c r="Y255" s="27" t="s">
        <v>568</v>
      </c>
      <c r="Z255" s="30" t="s">
        <v>564</v>
      </c>
      <c r="AJ255" s="4" t="s">
        <v>426</v>
      </c>
      <c r="AK255" s="4" t="s">
        <v>94</v>
      </c>
    </row>
    <row r="256" spans="4:23" ht="12.75">
      <c r="D256" s="67" t="s">
        <v>571</v>
      </c>
      <c r="E256" s="68">
        <f>J256</f>
        <v>0</v>
      </c>
      <c r="H256" s="68">
        <f>SUM(H250:H255)</f>
        <v>0</v>
      </c>
      <c r="I256" s="68">
        <f>SUM(I250:I255)</f>
        <v>0</v>
      </c>
      <c r="J256" s="68">
        <f>SUM(J250:J255)</f>
        <v>0</v>
      </c>
      <c r="L256" s="69">
        <f>SUM(L250:L255)</f>
        <v>0</v>
      </c>
      <c r="N256" s="70">
        <f>SUM(N250:N255)</f>
        <v>0.03289</v>
      </c>
      <c r="W256" s="34">
        <f>SUM(W250:W255)</f>
        <v>0</v>
      </c>
    </row>
    <row r="258" ht="12.75">
      <c r="B258" s="27" t="s">
        <v>572</v>
      </c>
    </row>
    <row r="259" spans="1:37" ht="12.75">
      <c r="A259" s="25">
        <v>124</v>
      </c>
      <c r="B259" s="26" t="s">
        <v>573</v>
      </c>
      <c r="C259" s="27" t="s">
        <v>574</v>
      </c>
      <c r="D259" s="28" t="s">
        <v>575</v>
      </c>
      <c r="E259" s="29">
        <v>3</v>
      </c>
      <c r="F259" s="30" t="s">
        <v>138</v>
      </c>
      <c r="H259" s="31">
        <f>ROUND(E259*G259,2)</f>
        <v>0</v>
      </c>
      <c r="J259" s="31">
        <f>ROUND(E259*G259,2)</f>
        <v>0</v>
      </c>
      <c r="L259" s="32">
        <f>E259*K259</f>
        <v>0</v>
      </c>
      <c r="N259" s="29">
        <f>E259*M259</f>
        <v>0</v>
      </c>
      <c r="P259" s="30" t="s">
        <v>90</v>
      </c>
      <c r="V259" s="33" t="s">
        <v>423</v>
      </c>
      <c r="X259" s="27" t="s">
        <v>576</v>
      </c>
      <c r="Y259" s="27" t="s">
        <v>574</v>
      </c>
      <c r="Z259" s="30" t="s">
        <v>577</v>
      </c>
      <c r="AJ259" s="4" t="s">
        <v>426</v>
      </c>
      <c r="AK259" s="4" t="s">
        <v>94</v>
      </c>
    </row>
    <row r="260" spans="1:37" ht="12.75">
      <c r="A260" s="25">
        <v>125</v>
      </c>
      <c r="B260" s="26" t="s">
        <v>573</v>
      </c>
      <c r="C260" s="27" t="s">
        <v>578</v>
      </c>
      <c r="D260" s="28" t="s">
        <v>579</v>
      </c>
      <c r="E260" s="29">
        <v>12</v>
      </c>
      <c r="F260" s="30" t="s">
        <v>138</v>
      </c>
      <c r="H260" s="31">
        <f>ROUND(E260*G260,2)</f>
        <v>0</v>
      </c>
      <c r="J260" s="31">
        <f>ROUND(E260*G260,2)</f>
        <v>0</v>
      </c>
      <c r="L260" s="32">
        <f>E260*K260</f>
        <v>0</v>
      </c>
      <c r="N260" s="29">
        <f>E260*M260</f>
        <v>0</v>
      </c>
      <c r="P260" s="30" t="s">
        <v>90</v>
      </c>
      <c r="V260" s="33" t="s">
        <v>423</v>
      </c>
      <c r="X260" s="27" t="s">
        <v>580</v>
      </c>
      <c r="Y260" s="27" t="s">
        <v>578</v>
      </c>
      <c r="Z260" s="30" t="s">
        <v>577</v>
      </c>
      <c r="AJ260" s="4" t="s">
        <v>426</v>
      </c>
      <c r="AK260" s="4" t="s">
        <v>94</v>
      </c>
    </row>
    <row r="261" spans="4:24" ht="21">
      <c r="D261" s="71" t="s">
        <v>581</v>
      </c>
      <c r="E261" s="72"/>
      <c r="F261" s="73"/>
      <c r="G261" s="74"/>
      <c r="H261" s="74"/>
      <c r="I261" s="74"/>
      <c r="J261" s="74"/>
      <c r="K261" s="75"/>
      <c r="L261" s="75"/>
      <c r="M261" s="72"/>
      <c r="N261" s="72"/>
      <c r="O261" s="73"/>
      <c r="P261" s="73"/>
      <c r="Q261" s="72"/>
      <c r="R261" s="72"/>
      <c r="S261" s="72"/>
      <c r="T261" s="76"/>
      <c r="U261" s="76"/>
      <c r="V261" s="76" t="s">
        <v>0</v>
      </c>
      <c r="W261" s="77"/>
      <c r="X261" s="73"/>
    </row>
    <row r="262" spans="1:37" ht="12.75">
      <c r="A262" s="25">
        <v>126</v>
      </c>
      <c r="B262" s="26" t="s">
        <v>573</v>
      </c>
      <c r="C262" s="27" t="s">
        <v>582</v>
      </c>
      <c r="D262" s="28" t="s">
        <v>583</v>
      </c>
      <c r="E262" s="29">
        <v>2</v>
      </c>
      <c r="F262" s="30" t="s">
        <v>138</v>
      </c>
      <c r="H262" s="31">
        <f>ROUND(E262*G262,2)</f>
        <v>0</v>
      </c>
      <c r="J262" s="31">
        <f>ROUND(E262*G262,2)</f>
        <v>0</v>
      </c>
      <c r="L262" s="32">
        <f>E262*K262</f>
        <v>0</v>
      </c>
      <c r="N262" s="29">
        <f>E262*M262</f>
        <v>0</v>
      </c>
      <c r="P262" s="30" t="s">
        <v>90</v>
      </c>
      <c r="V262" s="33" t="s">
        <v>423</v>
      </c>
      <c r="X262" s="27" t="s">
        <v>584</v>
      </c>
      <c r="Y262" s="27" t="s">
        <v>582</v>
      </c>
      <c r="Z262" s="30" t="s">
        <v>577</v>
      </c>
      <c r="AJ262" s="4" t="s">
        <v>426</v>
      </c>
      <c r="AK262" s="4" t="s">
        <v>94</v>
      </c>
    </row>
    <row r="263" spans="1:37" ht="12.75">
      <c r="A263" s="25">
        <v>127</v>
      </c>
      <c r="B263" s="26" t="s">
        <v>573</v>
      </c>
      <c r="C263" s="27" t="s">
        <v>585</v>
      </c>
      <c r="D263" s="28" t="s">
        <v>586</v>
      </c>
      <c r="E263" s="29">
        <v>68.8</v>
      </c>
      <c r="F263" s="30" t="s">
        <v>56</v>
      </c>
      <c r="H263" s="31">
        <f>ROUND(E263*G263,2)</f>
        <v>0</v>
      </c>
      <c r="J263" s="31">
        <f>ROUND(E263*G263,2)</f>
        <v>0</v>
      </c>
      <c r="L263" s="32">
        <f>E263*K263</f>
        <v>0</v>
      </c>
      <c r="N263" s="29">
        <f>E263*M263</f>
        <v>0</v>
      </c>
      <c r="P263" s="30" t="s">
        <v>90</v>
      </c>
      <c r="V263" s="33" t="s">
        <v>423</v>
      </c>
      <c r="X263" s="27" t="s">
        <v>587</v>
      </c>
      <c r="Y263" s="27" t="s">
        <v>585</v>
      </c>
      <c r="Z263" s="30" t="s">
        <v>588</v>
      </c>
      <c r="AJ263" s="4" t="s">
        <v>426</v>
      </c>
      <c r="AK263" s="4" t="s">
        <v>94</v>
      </c>
    </row>
    <row r="264" spans="4:23" ht="12.75">
      <c r="D264" s="67" t="s">
        <v>589</v>
      </c>
      <c r="E264" s="68">
        <f>J264</f>
        <v>0</v>
      </c>
      <c r="H264" s="68">
        <f>SUM(H258:H263)</f>
        <v>0</v>
      </c>
      <c r="I264" s="68">
        <f>SUM(I258:I263)</f>
        <v>0</v>
      </c>
      <c r="J264" s="68">
        <f>SUM(J258:J263)</f>
        <v>0</v>
      </c>
      <c r="L264" s="69">
        <f>SUM(L258:L263)</f>
        <v>0</v>
      </c>
      <c r="N264" s="70">
        <f>SUM(N258:N263)</f>
        <v>0</v>
      </c>
      <c r="W264" s="34">
        <f>SUM(W258:W263)</f>
        <v>0</v>
      </c>
    </row>
    <row r="266" ht="12.75">
      <c r="B266" s="27" t="s">
        <v>590</v>
      </c>
    </row>
    <row r="267" spans="1:37" ht="12.75">
      <c r="A267" s="25">
        <v>128</v>
      </c>
      <c r="B267" s="26" t="s">
        <v>591</v>
      </c>
      <c r="C267" s="27" t="s">
        <v>592</v>
      </c>
      <c r="D267" s="28" t="s">
        <v>593</v>
      </c>
      <c r="E267" s="29">
        <v>1</v>
      </c>
      <c r="F267" s="30" t="s">
        <v>138</v>
      </c>
      <c r="H267" s="31">
        <f aca="true" t="shared" si="20" ref="H267:H289">ROUND(E267*G267,2)</f>
        <v>0</v>
      </c>
      <c r="J267" s="31">
        <f aca="true" t="shared" si="21" ref="J267:J289">ROUND(E267*G267,2)</f>
        <v>0</v>
      </c>
      <c r="K267" s="32">
        <v>0.00025</v>
      </c>
      <c r="L267" s="32">
        <f aca="true" t="shared" si="22" ref="L267:L289">E267*K267</f>
        <v>0.00025</v>
      </c>
      <c r="N267" s="29">
        <f aca="true" t="shared" si="23" ref="N267:N289">E267*M267</f>
        <v>0</v>
      </c>
      <c r="P267" s="30" t="s">
        <v>90</v>
      </c>
      <c r="V267" s="33" t="s">
        <v>423</v>
      </c>
      <c r="X267" s="27" t="s">
        <v>594</v>
      </c>
      <c r="Y267" s="27" t="s">
        <v>592</v>
      </c>
      <c r="Z267" s="30" t="s">
        <v>577</v>
      </c>
      <c r="AJ267" s="4" t="s">
        <v>426</v>
      </c>
      <c r="AK267" s="4" t="s">
        <v>94</v>
      </c>
    </row>
    <row r="268" spans="1:37" ht="12.75">
      <c r="A268" s="25">
        <v>129</v>
      </c>
      <c r="B268" s="26" t="s">
        <v>591</v>
      </c>
      <c r="C268" s="27" t="s">
        <v>595</v>
      </c>
      <c r="D268" s="28" t="s">
        <v>596</v>
      </c>
      <c r="E268" s="29">
        <v>1</v>
      </c>
      <c r="F268" s="30" t="s">
        <v>138</v>
      </c>
      <c r="H268" s="31">
        <f t="shared" si="20"/>
        <v>0</v>
      </c>
      <c r="J268" s="31">
        <f t="shared" si="21"/>
        <v>0</v>
      </c>
      <c r="K268" s="32">
        <v>0.00025</v>
      </c>
      <c r="L268" s="32">
        <f t="shared" si="22"/>
        <v>0.00025</v>
      </c>
      <c r="N268" s="29">
        <f t="shared" si="23"/>
        <v>0</v>
      </c>
      <c r="P268" s="30" t="s">
        <v>90</v>
      </c>
      <c r="V268" s="33" t="s">
        <v>423</v>
      </c>
      <c r="X268" s="27" t="s">
        <v>597</v>
      </c>
      <c r="Y268" s="27" t="s">
        <v>595</v>
      </c>
      <c r="Z268" s="30" t="s">
        <v>577</v>
      </c>
      <c r="AJ268" s="4" t="s">
        <v>426</v>
      </c>
      <c r="AK268" s="4" t="s">
        <v>94</v>
      </c>
    </row>
    <row r="269" spans="1:37" ht="12.75">
      <c r="A269" s="25">
        <v>130</v>
      </c>
      <c r="B269" s="26" t="s">
        <v>591</v>
      </c>
      <c r="C269" s="27" t="s">
        <v>598</v>
      </c>
      <c r="D269" s="28" t="s">
        <v>599</v>
      </c>
      <c r="E269" s="29">
        <v>2</v>
      </c>
      <c r="F269" s="30" t="s">
        <v>138</v>
      </c>
      <c r="H269" s="31">
        <f t="shared" si="20"/>
        <v>0</v>
      </c>
      <c r="J269" s="31">
        <f t="shared" si="21"/>
        <v>0</v>
      </c>
      <c r="K269" s="32">
        <v>0.00025</v>
      </c>
      <c r="L269" s="32">
        <f t="shared" si="22"/>
        <v>0.0005</v>
      </c>
      <c r="N269" s="29">
        <f t="shared" si="23"/>
        <v>0</v>
      </c>
      <c r="P269" s="30" t="s">
        <v>90</v>
      </c>
      <c r="V269" s="33" t="s">
        <v>423</v>
      </c>
      <c r="X269" s="27" t="s">
        <v>600</v>
      </c>
      <c r="Y269" s="27" t="s">
        <v>598</v>
      </c>
      <c r="Z269" s="30" t="s">
        <v>577</v>
      </c>
      <c r="AJ269" s="4" t="s">
        <v>426</v>
      </c>
      <c r="AK269" s="4" t="s">
        <v>94</v>
      </c>
    </row>
    <row r="270" spans="1:37" ht="12.75">
      <c r="A270" s="25">
        <v>131</v>
      </c>
      <c r="B270" s="26" t="s">
        <v>591</v>
      </c>
      <c r="C270" s="27" t="s">
        <v>601</v>
      </c>
      <c r="D270" s="28" t="s">
        <v>602</v>
      </c>
      <c r="E270" s="29">
        <v>1</v>
      </c>
      <c r="F270" s="30" t="s">
        <v>138</v>
      </c>
      <c r="H270" s="31">
        <f t="shared" si="20"/>
        <v>0</v>
      </c>
      <c r="J270" s="31">
        <f t="shared" si="21"/>
        <v>0</v>
      </c>
      <c r="K270" s="32">
        <v>0.00025</v>
      </c>
      <c r="L270" s="32">
        <f t="shared" si="22"/>
        <v>0.00025</v>
      </c>
      <c r="N270" s="29">
        <f t="shared" si="23"/>
        <v>0</v>
      </c>
      <c r="P270" s="30" t="s">
        <v>90</v>
      </c>
      <c r="V270" s="33" t="s">
        <v>423</v>
      </c>
      <c r="X270" s="27" t="s">
        <v>603</v>
      </c>
      <c r="Y270" s="27" t="s">
        <v>601</v>
      </c>
      <c r="Z270" s="30" t="s">
        <v>577</v>
      </c>
      <c r="AJ270" s="4" t="s">
        <v>426</v>
      </c>
      <c r="AK270" s="4" t="s">
        <v>94</v>
      </c>
    </row>
    <row r="271" spans="1:37" ht="12.75">
      <c r="A271" s="25">
        <v>132</v>
      </c>
      <c r="B271" s="26" t="s">
        <v>591</v>
      </c>
      <c r="C271" s="27" t="s">
        <v>604</v>
      </c>
      <c r="D271" s="28" t="s">
        <v>605</v>
      </c>
      <c r="E271" s="29">
        <v>1</v>
      </c>
      <c r="F271" s="30" t="s">
        <v>138</v>
      </c>
      <c r="H271" s="31">
        <f t="shared" si="20"/>
        <v>0</v>
      </c>
      <c r="J271" s="31">
        <f t="shared" si="21"/>
        <v>0</v>
      </c>
      <c r="K271" s="32">
        <v>0.00025</v>
      </c>
      <c r="L271" s="32">
        <f t="shared" si="22"/>
        <v>0.00025</v>
      </c>
      <c r="N271" s="29">
        <f t="shared" si="23"/>
        <v>0</v>
      </c>
      <c r="P271" s="30" t="s">
        <v>90</v>
      </c>
      <c r="V271" s="33" t="s">
        <v>423</v>
      </c>
      <c r="X271" s="27" t="s">
        <v>606</v>
      </c>
      <c r="Y271" s="27" t="s">
        <v>604</v>
      </c>
      <c r="Z271" s="30" t="s">
        <v>577</v>
      </c>
      <c r="AJ271" s="4" t="s">
        <v>426</v>
      </c>
      <c r="AK271" s="4" t="s">
        <v>94</v>
      </c>
    </row>
    <row r="272" spans="1:37" ht="12.75">
      <c r="A272" s="25">
        <v>133</v>
      </c>
      <c r="B272" s="26" t="s">
        <v>591</v>
      </c>
      <c r="C272" s="27" t="s">
        <v>607</v>
      </c>
      <c r="D272" s="28" t="s">
        <v>608</v>
      </c>
      <c r="E272" s="29">
        <v>2</v>
      </c>
      <c r="F272" s="30" t="s">
        <v>138</v>
      </c>
      <c r="H272" s="31">
        <f t="shared" si="20"/>
        <v>0</v>
      </c>
      <c r="J272" s="31">
        <f t="shared" si="21"/>
        <v>0</v>
      </c>
      <c r="K272" s="32">
        <v>0.00025</v>
      </c>
      <c r="L272" s="32">
        <f t="shared" si="22"/>
        <v>0.0005</v>
      </c>
      <c r="N272" s="29">
        <f t="shared" si="23"/>
        <v>0</v>
      </c>
      <c r="P272" s="30" t="s">
        <v>90</v>
      </c>
      <c r="V272" s="33" t="s">
        <v>423</v>
      </c>
      <c r="X272" s="27" t="s">
        <v>609</v>
      </c>
      <c r="Y272" s="27" t="s">
        <v>607</v>
      </c>
      <c r="Z272" s="30" t="s">
        <v>577</v>
      </c>
      <c r="AJ272" s="4" t="s">
        <v>426</v>
      </c>
      <c r="AK272" s="4" t="s">
        <v>94</v>
      </c>
    </row>
    <row r="273" spans="1:37" ht="12.75">
      <c r="A273" s="25">
        <v>134</v>
      </c>
      <c r="B273" s="26" t="s">
        <v>591</v>
      </c>
      <c r="C273" s="27" t="s">
        <v>610</v>
      </c>
      <c r="D273" s="28" t="s">
        <v>611</v>
      </c>
      <c r="E273" s="29">
        <v>1</v>
      </c>
      <c r="F273" s="30" t="s">
        <v>138</v>
      </c>
      <c r="H273" s="31">
        <f t="shared" si="20"/>
        <v>0</v>
      </c>
      <c r="J273" s="31">
        <f t="shared" si="21"/>
        <v>0</v>
      </c>
      <c r="K273" s="32">
        <v>0.00025</v>
      </c>
      <c r="L273" s="32">
        <f t="shared" si="22"/>
        <v>0.00025</v>
      </c>
      <c r="N273" s="29">
        <f t="shared" si="23"/>
        <v>0</v>
      </c>
      <c r="P273" s="30" t="s">
        <v>90</v>
      </c>
      <c r="V273" s="33" t="s">
        <v>423</v>
      </c>
      <c r="X273" s="27" t="s">
        <v>612</v>
      </c>
      <c r="Y273" s="27" t="s">
        <v>610</v>
      </c>
      <c r="Z273" s="30" t="s">
        <v>577</v>
      </c>
      <c r="AJ273" s="4" t="s">
        <v>426</v>
      </c>
      <c r="AK273" s="4" t="s">
        <v>94</v>
      </c>
    </row>
    <row r="274" spans="1:37" ht="12.75">
      <c r="A274" s="25">
        <v>135</v>
      </c>
      <c r="B274" s="26" t="s">
        <v>591</v>
      </c>
      <c r="C274" s="27" t="s">
        <v>613</v>
      </c>
      <c r="D274" s="28" t="s">
        <v>614</v>
      </c>
      <c r="E274" s="29">
        <v>1</v>
      </c>
      <c r="F274" s="30" t="s">
        <v>138</v>
      </c>
      <c r="H274" s="31">
        <f t="shared" si="20"/>
        <v>0</v>
      </c>
      <c r="J274" s="31">
        <f t="shared" si="21"/>
        <v>0</v>
      </c>
      <c r="K274" s="32">
        <v>0.00025</v>
      </c>
      <c r="L274" s="32">
        <f t="shared" si="22"/>
        <v>0.00025</v>
      </c>
      <c r="N274" s="29">
        <f t="shared" si="23"/>
        <v>0</v>
      </c>
      <c r="P274" s="30" t="s">
        <v>90</v>
      </c>
      <c r="V274" s="33" t="s">
        <v>423</v>
      </c>
      <c r="X274" s="27" t="s">
        <v>615</v>
      </c>
      <c r="Y274" s="27" t="s">
        <v>613</v>
      </c>
      <c r="Z274" s="30" t="s">
        <v>577</v>
      </c>
      <c r="AJ274" s="4" t="s">
        <v>426</v>
      </c>
      <c r="AK274" s="4" t="s">
        <v>94</v>
      </c>
    </row>
    <row r="275" spans="1:37" ht="12.75">
      <c r="A275" s="25">
        <v>136</v>
      </c>
      <c r="B275" s="26" t="s">
        <v>591</v>
      </c>
      <c r="C275" s="27" t="s">
        <v>616</v>
      </c>
      <c r="D275" s="28" t="s">
        <v>617</v>
      </c>
      <c r="E275" s="29">
        <v>1</v>
      </c>
      <c r="F275" s="30" t="s">
        <v>138</v>
      </c>
      <c r="H275" s="31">
        <f t="shared" si="20"/>
        <v>0</v>
      </c>
      <c r="J275" s="31">
        <f t="shared" si="21"/>
        <v>0</v>
      </c>
      <c r="K275" s="32">
        <v>0.00025</v>
      </c>
      <c r="L275" s="32">
        <f t="shared" si="22"/>
        <v>0.00025</v>
      </c>
      <c r="N275" s="29">
        <f t="shared" si="23"/>
        <v>0</v>
      </c>
      <c r="P275" s="30" t="s">
        <v>90</v>
      </c>
      <c r="V275" s="33" t="s">
        <v>423</v>
      </c>
      <c r="X275" s="27" t="s">
        <v>618</v>
      </c>
      <c r="Y275" s="27" t="s">
        <v>616</v>
      </c>
      <c r="Z275" s="30" t="s">
        <v>577</v>
      </c>
      <c r="AJ275" s="4" t="s">
        <v>426</v>
      </c>
      <c r="AK275" s="4" t="s">
        <v>94</v>
      </c>
    </row>
    <row r="276" spans="1:37" ht="12.75">
      <c r="A276" s="25">
        <v>137</v>
      </c>
      <c r="B276" s="26" t="s">
        <v>591</v>
      </c>
      <c r="C276" s="27" t="s">
        <v>619</v>
      </c>
      <c r="D276" s="28" t="s">
        <v>620</v>
      </c>
      <c r="E276" s="29">
        <v>1</v>
      </c>
      <c r="F276" s="30" t="s">
        <v>138</v>
      </c>
      <c r="H276" s="31">
        <f t="shared" si="20"/>
        <v>0</v>
      </c>
      <c r="J276" s="31">
        <f t="shared" si="21"/>
        <v>0</v>
      </c>
      <c r="K276" s="32">
        <v>0.00025</v>
      </c>
      <c r="L276" s="32">
        <f t="shared" si="22"/>
        <v>0.00025</v>
      </c>
      <c r="N276" s="29">
        <f t="shared" si="23"/>
        <v>0</v>
      </c>
      <c r="P276" s="30" t="s">
        <v>90</v>
      </c>
      <c r="V276" s="33" t="s">
        <v>423</v>
      </c>
      <c r="X276" s="27" t="s">
        <v>621</v>
      </c>
      <c r="Y276" s="27" t="s">
        <v>619</v>
      </c>
      <c r="Z276" s="30" t="s">
        <v>577</v>
      </c>
      <c r="AJ276" s="4" t="s">
        <v>426</v>
      </c>
      <c r="AK276" s="4" t="s">
        <v>94</v>
      </c>
    </row>
    <row r="277" spans="1:37" ht="12.75">
      <c r="A277" s="25">
        <v>138</v>
      </c>
      <c r="B277" s="26" t="s">
        <v>591</v>
      </c>
      <c r="C277" s="27" t="s">
        <v>622</v>
      </c>
      <c r="D277" s="28" t="s">
        <v>623</v>
      </c>
      <c r="E277" s="29">
        <v>1</v>
      </c>
      <c r="F277" s="30" t="s">
        <v>138</v>
      </c>
      <c r="H277" s="31">
        <f t="shared" si="20"/>
        <v>0</v>
      </c>
      <c r="J277" s="31">
        <f t="shared" si="21"/>
        <v>0</v>
      </c>
      <c r="K277" s="32">
        <v>0.00025</v>
      </c>
      <c r="L277" s="32">
        <f t="shared" si="22"/>
        <v>0.00025</v>
      </c>
      <c r="N277" s="29">
        <f t="shared" si="23"/>
        <v>0</v>
      </c>
      <c r="P277" s="30" t="s">
        <v>90</v>
      </c>
      <c r="V277" s="33" t="s">
        <v>423</v>
      </c>
      <c r="X277" s="27" t="s">
        <v>624</v>
      </c>
      <c r="Y277" s="27" t="s">
        <v>622</v>
      </c>
      <c r="Z277" s="30" t="s">
        <v>577</v>
      </c>
      <c r="AJ277" s="4" t="s">
        <v>426</v>
      </c>
      <c r="AK277" s="4" t="s">
        <v>94</v>
      </c>
    </row>
    <row r="278" spans="1:37" ht="12.75">
      <c r="A278" s="25">
        <v>139</v>
      </c>
      <c r="B278" s="26" t="s">
        <v>591</v>
      </c>
      <c r="C278" s="27" t="s">
        <v>625</v>
      </c>
      <c r="D278" s="28" t="s">
        <v>626</v>
      </c>
      <c r="E278" s="29">
        <v>1</v>
      </c>
      <c r="F278" s="30" t="s">
        <v>138</v>
      </c>
      <c r="H278" s="31">
        <f t="shared" si="20"/>
        <v>0</v>
      </c>
      <c r="J278" s="31">
        <f t="shared" si="21"/>
        <v>0</v>
      </c>
      <c r="K278" s="32">
        <v>0.00025</v>
      </c>
      <c r="L278" s="32">
        <f t="shared" si="22"/>
        <v>0.00025</v>
      </c>
      <c r="N278" s="29">
        <f t="shared" si="23"/>
        <v>0</v>
      </c>
      <c r="P278" s="30" t="s">
        <v>90</v>
      </c>
      <c r="V278" s="33" t="s">
        <v>423</v>
      </c>
      <c r="X278" s="27" t="s">
        <v>627</v>
      </c>
      <c r="Y278" s="27" t="s">
        <v>625</v>
      </c>
      <c r="Z278" s="30" t="s">
        <v>577</v>
      </c>
      <c r="AJ278" s="4" t="s">
        <v>426</v>
      </c>
      <c r="AK278" s="4" t="s">
        <v>94</v>
      </c>
    </row>
    <row r="279" spans="1:37" ht="12.75">
      <c r="A279" s="25">
        <v>140</v>
      </c>
      <c r="B279" s="26" t="s">
        <v>591</v>
      </c>
      <c r="C279" s="27" t="s">
        <v>628</v>
      </c>
      <c r="D279" s="28" t="s">
        <v>629</v>
      </c>
      <c r="E279" s="29">
        <v>1</v>
      </c>
      <c r="F279" s="30" t="s">
        <v>138</v>
      </c>
      <c r="H279" s="31">
        <f t="shared" si="20"/>
        <v>0</v>
      </c>
      <c r="J279" s="31">
        <f t="shared" si="21"/>
        <v>0</v>
      </c>
      <c r="K279" s="32">
        <v>0.00025</v>
      </c>
      <c r="L279" s="32">
        <f t="shared" si="22"/>
        <v>0.00025</v>
      </c>
      <c r="N279" s="29">
        <f t="shared" si="23"/>
        <v>0</v>
      </c>
      <c r="P279" s="30" t="s">
        <v>90</v>
      </c>
      <c r="V279" s="33" t="s">
        <v>423</v>
      </c>
      <c r="X279" s="27" t="s">
        <v>630</v>
      </c>
      <c r="Y279" s="27" t="s">
        <v>628</v>
      </c>
      <c r="Z279" s="30" t="s">
        <v>577</v>
      </c>
      <c r="AJ279" s="4" t="s">
        <v>426</v>
      </c>
      <c r="AK279" s="4" t="s">
        <v>94</v>
      </c>
    </row>
    <row r="280" spans="1:37" ht="12.75">
      <c r="A280" s="25">
        <v>141</v>
      </c>
      <c r="B280" s="26" t="s">
        <v>591</v>
      </c>
      <c r="C280" s="27" t="s">
        <v>631</v>
      </c>
      <c r="D280" s="28" t="s">
        <v>632</v>
      </c>
      <c r="E280" s="29">
        <v>2</v>
      </c>
      <c r="F280" s="30" t="s">
        <v>138</v>
      </c>
      <c r="H280" s="31">
        <f t="shared" si="20"/>
        <v>0</v>
      </c>
      <c r="J280" s="31">
        <f t="shared" si="21"/>
        <v>0</v>
      </c>
      <c r="K280" s="32">
        <v>0.00025</v>
      </c>
      <c r="L280" s="32">
        <f t="shared" si="22"/>
        <v>0.0005</v>
      </c>
      <c r="N280" s="29">
        <f t="shared" si="23"/>
        <v>0</v>
      </c>
      <c r="P280" s="30" t="s">
        <v>90</v>
      </c>
      <c r="V280" s="33" t="s">
        <v>423</v>
      </c>
      <c r="X280" s="27" t="s">
        <v>633</v>
      </c>
      <c r="Y280" s="27" t="s">
        <v>631</v>
      </c>
      <c r="Z280" s="30" t="s">
        <v>577</v>
      </c>
      <c r="AJ280" s="4" t="s">
        <v>426</v>
      </c>
      <c r="AK280" s="4" t="s">
        <v>94</v>
      </c>
    </row>
    <row r="281" spans="1:37" ht="12.75">
      <c r="A281" s="25">
        <v>142</v>
      </c>
      <c r="B281" s="26" t="s">
        <v>591</v>
      </c>
      <c r="C281" s="27" t="s">
        <v>634</v>
      </c>
      <c r="D281" s="28" t="s">
        <v>635</v>
      </c>
      <c r="E281" s="29">
        <v>1</v>
      </c>
      <c r="F281" s="30" t="s">
        <v>138</v>
      </c>
      <c r="H281" s="31">
        <f t="shared" si="20"/>
        <v>0</v>
      </c>
      <c r="J281" s="31">
        <f t="shared" si="21"/>
        <v>0</v>
      </c>
      <c r="K281" s="32">
        <v>0.00025</v>
      </c>
      <c r="L281" s="32">
        <f t="shared" si="22"/>
        <v>0.00025</v>
      </c>
      <c r="N281" s="29">
        <f t="shared" si="23"/>
        <v>0</v>
      </c>
      <c r="P281" s="30" t="s">
        <v>90</v>
      </c>
      <c r="V281" s="33" t="s">
        <v>423</v>
      </c>
      <c r="X281" s="27" t="s">
        <v>636</v>
      </c>
      <c r="Y281" s="27" t="s">
        <v>634</v>
      </c>
      <c r="Z281" s="30" t="s">
        <v>577</v>
      </c>
      <c r="AJ281" s="4" t="s">
        <v>426</v>
      </c>
      <c r="AK281" s="4" t="s">
        <v>94</v>
      </c>
    </row>
    <row r="282" spans="1:37" ht="12.75">
      <c r="A282" s="25">
        <v>143</v>
      </c>
      <c r="B282" s="26" t="s">
        <v>591</v>
      </c>
      <c r="C282" s="27" t="s">
        <v>637</v>
      </c>
      <c r="D282" s="28" t="s">
        <v>638</v>
      </c>
      <c r="E282" s="29">
        <v>2</v>
      </c>
      <c r="F282" s="30" t="s">
        <v>138</v>
      </c>
      <c r="H282" s="31">
        <f t="shared" si="20"/>
        <v>0</v>
      </c>
      <c r="J282" s="31">
        <f t="shared" si="21"/>
        <v>0</v>
      </c>
      <c r="K282" s="32">
        <v>0.00053</v>
      </c>
      <c r="L282" s="32">
        <f t="shared" si="22"/>
        <v>0.00106</v>
      </c>
      <c r="N282" s="29">
        <f t="shared" si="23"/>
        <v>0</v>
      </c>
      <c r="P282" s="30" t="s">
        <v>90</v>
      </c>
      <c r="V282" s="33" t="s">
        <v>423</v>
      </c>
      <c r="X282" s="27" t="s">
        <v>639</v>
      </c>
      <c r="Y282" s="27" t="s">
        <v>637</v>
      </c>
      <c r="Z282" s="30" t="s">
        <v>577</v>
      </c>
      <c r="AJ282" s="4" t="s">
        <v>426</v>
      </c>
      <c r="AK282" s="4" t="s">
        <v>94</v>
      </c>
    </row>
    <row r="283" spans="1:37" ht="12.75">
      <c r="A283" s="25">
        <v>144</v>
      </c>
      <c r="B283" s="26" t="s">
        <v>591</v>
      </c>
      <c r="C283" s="27" t="s">
        <v>640</v>
      </c>
      <c r="D283" s="28" t="s">
        <v>641</v>
      </c>
      <c r="E283" s="29">
        <v>1</v>
      </c>
      <c r="F283" s="30" t="s">
        <v>138</v>
      </c>
      <c r="H283" s="31">
        <f t="shared" si="20"/>
        <v>0</v>
      </c>
      <c r="J283" s="31">
        <f t="shared" si="21"/>
        <v>0</v>
      </c>
      <c r="K283" s="32">
        <v>0.00053</v>
      </c>
      <c r="L283" s="32">
        <f t="shared" si="22"/>
        <v>0.00053</v>
      </c>
      <c r="N283" s="29">
        <f t="shared" si="23"/>
        <v>0</v>
      </c>
      <c r="P283" s="30" t="s">
        <v>90</v>
      </c>
      <c r="V283" s="33" t="s">
        <v>423</v>
      </c>
      <c r="X283" s="27" t="s">
        <v>642</v>
      </c>
      <c r="Y283" s="27" t="s">
        <v>640</v>
      </c>
      <c r="Z283" s="30" t="s">
        <v>577</v>
      </c>
      <c r="AJ283" s="4" t="s">
        <v>426</v>
      </c>
      <c r="AK283" s="4" t="s">
        <v>94</v>
      </c>
    </row>
    <row r="284" spans="1:37" ht="12.75">
      <c r="A284" s="25">
        <v>145</v>
      </c>
      <c r="B284" s="26" t="s">
        <v>591</v>
      </c>
      <c r="C284" s="27" t="s">
        <v>643</v>
      </c>
      <c r="D284" s="28" t="s">
        <v>644</v>
      </c>
      <c r="E284" s="29">
        <v>1</v>
      </c>
      <c r="F284" s="30" t="s">
        <v>138</v>
      </c>
      <c r="H284" s="31">
        <f t="shared" si="20"/>
        <v>0</v>
      </c>
      <c r="J284" s="31">
        <f t="shared" si="21"/>
        <v>0</v>
      </c>
      <c r="L284" s="32">
        <f t="shared" si="22"/>
        <v>0</v>
      </c>
      <c r="N284" s="29">
        <f t="shared" si="23"/>
        <v>0</v>
      </c>
      <c r="P284" s="30" t="s">
        <v>90</v>
      </c>
      <c r="V284" s="33" t="s">
        <v>423</v>
      </c>
      <c r="X284" s="27" t="s">
        <v>645</v>
      </c>
      <c r="Y284" s="27" t="s">
        <v>643</v>
      </c>
      <c r="Z284" s="30" t="s">
        <v>577</v>
      </c>
      <c r="AJ284" s="4" t="s">
        <v>426</v>
      </c>
      <c r="AK284" s="4" t="s">
        <v>94</v>
      </c>
    </row>
    <row r="285" spans="1:37" ht="12.75">
      <c r="A285" s="25">
        <v>146</v>
      </c>
      <c r="B285" s="26" t="s">
        <v>591</v>
      </c>
      <c r="C285" s="27" t="s">
        <v>646</v>
      </c>
      <c r="D285" s="28" t="s">
        <v>647</v>
      </c>
      <c r="E285" s="29">
        <v>1</v>
      </c>
      <c r="F285" s="30" t="s">
        <v>138</v>
      </c>
      <c r="H285" s="31">
        <f t="shared" si="20"/>
        <v>0</v>
      </c>
      <c r="J285" s="31">
        <f t="shared" si="21"/>
        <v>0</v>
      </c>
      <c r="L285" s="32">
        <f t="shared" si="22"/>
        <v>0</v>
      </c>
      <c r="N285" s="29">
        <f t="shared" si="23"/>
        <v>0</v>
      </c>
      <c r="P285" s="30" t="s">
        <v>90</v>
      </c>
      <c r="V285" s="33" t="s">
        <v>423</v>
      </c>
      <c r="X285" s="27" t="s">
        <v>648</v>
      </c>
      <c r="Y285" s="27" t="s">
        <v>646</v>
      </c>
      <c r="Z285" s="30" t="s">
        <v>577</v>
      </c>
      <c r="AJ285" s="4" t="s">
        <v>426</v>
      </c>
      <c r="AK285" s="4" t="s">
        <v>94</v>
      </c>
    </row>
    <row r="286" spans="1:37" ht="12.75">
      <c r="A286" s="25">
        <v>147</v>
      </c>
      <c r="B286" s="26" t="s">
        <v>591</v>
      </c>
      <c r="C286" s="27" t="s">
        <v>649</v>
      </c>
      <c r="D286" s="28" t="s">
        <v>650</v>
      </c>
      <c r="E286" s="29">
        <v>1</v>
      </c>
      <c r="F286" s="30" t="s">
        <v>138</v>
      </c>
      <c r="H286" s="31">
        <f t="shared" si="20"/>
        <v>0</v>
      </c>
      <c r="J286" s="31">
        <f t="shared" si="21"/>
        <v>0</v>
      </c>
      <c r="L286" s="32">
        <f t="shared" si="22"/>
        <v>0</v>
      </c>
      <c r="N286" s="29">
        <f t="shared" si="23"/>
        <v>0</v>
      </c>
      <c r="P286" s="30" t="s">
        <v>90</v>
      </c>
      <c r="V286" s="33" t="s">
        <v>423</v>
      </c>
      <c r="X286" s="27" t="s">
        <v>651</v>
      </c>
      <c r="Y286" s="27" t="s">
        <v>649</v>
      </c>
      <c r="Z286" s="30" t="s">
        <v>577</v>
      </c>
      <c r="AJ286" s="4" t="s">
        <v>426</v>
      </c>
      <c r="AK286" s="4" t="s">
        <v>94</v>
      </c>
    </row>
    <row r="287" spans="1:37" ht="12.75">
      <c r="A287" s="25">
        <v>148</v>
      </c>
      <c r="B287" s="26" t="s">
        <v>591</v>
      </c>
      <c r="C287" s="27" t="s">
        <v>652</v>
      </c>
      <c r="D287" s="28" t="s">
        <v>653</v>
      </c>
      <c r="E287" s="29">
        <v>1</v>
      </c>
      <c r="F287" s="30" t="s">
        <v>138</v>
      </c>
      <c r="H287" s="31">
        <f t="shared" si="20"/>
        <v>0</v>
      </c>
      <c r="J287" s="31">
        <f t="shared" si="21"/>
        <v>0</v>
      </c>
      <c r="L287" s="32">
        <f t="shared" si="22"/>
        <v>0</v>
      </c>
      <c r="N287" s="29">
        <f t="shared" si="23"/>
        <v>0</v>
      </c>
      <c r="P287" s="30" t="s">
        <v>90</v>
      </c>
      <c r="V287" s="33" t="s">
        <v>423</v>
      </c>
      <c r="X287" s="27" t="s">
        <v>654</v>
      </c>
      <c r="Y287" s="27" t="s">
        <v>652</v>
      </c>
      <c r="Z287" s="30" t="s">
        <v>577</v>
      </c>
      <c r="AJ287" s="4" t="s">
        <v>426</v>
      </c>
      <c r="AK287" s="4" t="s">
        <v>94</v>
      </c>
    </row>
    <row r="288" spans="1:37" ht="12.75">
      <c r="A288" s="25">
        <v>149</v>
      </c>
      <c r="B288" s="26" t="s">
        <v>591</v>
      </c>
      <c r="C288" s="27" t="s">
        <v>655</v>
      </c>
      <c r="D288" s="28" t="s">
        <v>656</v>
      </c>
      <c r="E288" s="29">
        <v>1</v>
      </c>
      <c r="F288" s="30" t="s">
        <v>138</v>
      </c>
      <c r="H288" s="31">
        <f t="shared" si="20"/>
        <v>0</v>
      </c>
      <c r="J288" s="31">
        <f t="shared" si="21"/>
        <v>0</v>
      </c>
      <c r="L288" s="32">
        <f t="shared" si="22"/>
        <v>0</v>
      </c>
      <c r="N288" s="29">
        <f t="shared" si="23"/>
        <v>0</v>
      </c>
      <c r="P288" s="30" t="s">
        <v>90</v>
      </c>
      <c r="V288" s="33" t="s">
        <v>423</v>
      </c>
      <c r="X288" s="27" t="s">
        <v>657</v>
      </c>
      <c r="Y288" s="27" t="s">
        <v>655</v>
      </c>
      <c r="Z288" s="30" t="s">
        <v>577</v>
      </c>
      <c r="AJ288" s="4" t="s">
        <v>426</v>
      </c>
      <c r="AK288" s="4" t="s">
        <v>94</v>
      </c>
    </row>
    <row r="289" spans="1:37" ht="21">
      <c r="A289" s="25">
        <v>150</v>
      </c>
      <c r="B289" s="26" t="s">
        <v>591</v>
      </c>
      <c r="C289" s="27" t="s">
        <v>658</v>
      </c>
      <c r="D289" s="28" t="s">
        <v>659</v>
      </c>
      <c r="E289" s="29">
        <v>162.35</v>
      </c>
      <c r="F289" s="30" t="s">
        <v>56</v>
      </c>
      <c r="H289" s="31">
        <f t="shared" si="20"/>
        <v>0</v>
      </c>
      <c r="J289" s="31">
        <f t="shared" si="21"/>
        <v>0</v>
      </c>
      <c r="L289" s="32">
        <f t="shared" si="22"/>
        <v>0</v>
      </c>
      <c r="N289" s="29">
        <f t="shared" si="23"/>
        <v>0</v>
      </c>
      <c r="P289" s="30" t="s">
        <v>90</v>
      </c>
      <c r="V289" s="33" t="s">
        <v>423</v>
      </c>
      <c r="X289" s="27" t="s">
        <v>660</v>
      </c>
      <c r="Y289" s="27" t="s">
        <v>658</v>
      </c>
      <c r="Z289" s="30" t="s">
        <v>661</v>
      </c>
      <c r="AJ289" s="4" t="s">
        <v>426</v>
      </c>
      <c r="AK289" s="4" t="s">
        <v>94</v>
      </c>
    </row>
    <row r="290" spans="4:23" ht="12.75">
      <c r="D290" s="67" t="s">
        <v>662</v>
      </c>
      <c r="E290" s="68">
        <f>J290</f>
        <v>0</v>
      </c>
      <c r="H290" s="68">
        <f>SUM(H266:H289)</f>
        <v>0</v>
      </c>
      <c r="I290" s="68">
        <f>SUM(I266:I289)</f>
        <v>0</v>
      </c>
      <c r="J290" s="68">
        <f>SUM(J266:J289)</f>
        <v>0</v>
      </c>
      <c r="L290" s="69">
        <f>SUM(L266:L289)</f>
        <v>0.0060900000000000025</v>
      </c>
      <c r="N290" s="70">
        <f>SUM(N266:N289)</f>
        <v>0</v>
      </c>
      <c r="W290" s="34">
        <f>SUM(W266:W289)</f>
        <v>0</v>
      </c>
    </row>
    <row r="292" ht="12.75">
      <c r="B292" s="27" t="s">
        <v>663</v>
      </c>
    </row>
    <row r="293" spans="1:37" ht="12.75">
      <c r="A293" s="25">
        <v>151</v>
      </c>
      <c r="B293" s="26" t="s">
        <v>664</v>
      </c>
      <c r="C293" s="27" t="s">
        <v>665</v>
      </c>
      <c r="D293" s="28" t="s">
        <v>666</v>
      </c>
      <c r="E293" s="29">
        <v>24.65</v>
      </c>
      <c r="F293" s="30" t="s">
        <v>161</v>
      </c>
      <c r="H293" s="31">
        <f>ROUND(E293*G293,2)</f>
        <v>0</v>
      </c>
      <c r="J293" s="31">
        <f>ROUND(E293*G293,2)</f>
        <v>0</v>
      </c>
      <c r="K293" s="32">
        <v>0.00491</v>
      </c>
      <c r="L293" s="32">
        <f>E293*K293</f>
        <v>0.1210315</v>
      </c>
      <c r="N293" s="29">
        <f>E293*M293</f>
        <v>0</v>
      </c>
      <c r="P293" s="30" t="s">
        <v>90</v>
      </c>
      <c r="V293" s="33" t="s">
        <v>423</v>
      </c>
      <c r="X293" s="27" t="s">
        <v>667</v>
      </c>
      <c r="Y293" s="27" t="s">
        <v>665</v>
      </c>
      <c r="Z293" s="30" t="s">
        <v>432</v>
      </c>
      <c r="AJ293" s="4" t="s">
        <v>426</v>
      </c>
      <c r="AK293" s="4" t="s">
        <v>94</v>
      </c>
    </row>
    <row r="294" spans="4:24" ht="21">
      <c r="D294" s="71" t="s">
        <v>668</v>
      </c>
      <c r="E294" s="72"/>
      <c r="F294" s="73"/>
      <c r="G294" s="74"/>
      <c r="H294" s="74"/>
      <c r="I294" s="74"/>
      <c r="J294" s="74"/>
      <c r="K294" s="75"/>
      <c r="L294" s="75"/>
      <c r="M294" s="72"/>
      <c r="N294" s="72"/>
      <c r="O294" s="73"/>
      <c r="P294" s="73"/>
      <c r="Q294" s="72"/>
      <c r="R294" s="72"/>
      <c r="S294" s="72"/>
      <c r="T294" s="76"/>
      <c r="U294" s="76"/>
      <c r="V294" s="76" t="s">
        <v>0</v>
      </c>
      <c r="W294" s="77"/>
      <c r="X294" s="73"/>
    </row>
    <row r="295" spans="1:37" ht="12.75">
      <c r="A295" s="25">
        <v>152</v>
      </c>
      <c r="B295" s="26" t="s">
        <v>115</v>
      </c>
      <c r="C295" s="27" t="s">
        <v>669</v>
      </c>
      <c r="D295" s="28" t="s">
        <v>670</v>
      </c>
      <c r="E295" s="29">
        <v>25.883</v>
      </c>
      <c r="F295" s="30" t="s">
        <v>161</v>
      </c>
      <c r="I295" s="31">
        <f>ROUND(E295*G295,2)</f>
        <v>0</v>
      </c>
      <c r="J295" s="31">
        <f>ROUND(E295*G295,2)</f>
        <v>0</v>
      </c>
      <c r="K295" s="32">
        <v>0.022</v>
      </c>
      <c r="L295" s="32">
        <f>E295*K295</f>
        <v>0.569426</v>
      </c>
      <c r="N295" s="29">
        <f>E295*M295</f>
        <v>0</v>
      </c>
      <c r="P295" s="30" t="s">
        <v>90</v>
      </c>
      <c r="V295" s="33" t="s">
        <v>69</v>
      </c>
      <c r="X295" s="27" t="s">
        <v>669</v>
      </c>
      <c r="Y295" s="27" t="s">
        <v>669</v>
      </c>
      <c r="Z295" s="30" t="s">
        <v>671</v>
      </c>
      <c r="AA295" s="27" t="s">
        <v>90</v>
      </c>
      <c r="AJ295" s="4" t="s">
        <v>446</v>
      </c>
      <c r="AK295" s="4" t="s">
        <v>94</v>
      </c>
    </row>
    <row r="296" spans="1:37" ht="12.75">
      <c r="A296" s="25">
        <v>153</v>
      </c>
      <c r="B296" s="26" t="s">
        <v>664</v>
      </c>
      <c r="C296" s="27" t="s">
        <v>672</v>
      </c>
      <c r="D296" s="28" t="s">
        <v>673</v>
      </c>
      <c r="E296" s="29">
        <v>7.06</v>
      </c>
      <c r="F296" s="30" t="s">
        <v>56</v>
      </c>
      <c r="H296" s="31">
        <f>ROUND(E296*G296,2)</f>
        <v>0</v>
      </c>
      <c r="J296" s="31">
        <f>ROUND(E296*G296,2)</f>
        <v>0</v>
      </c>
      <c r="L296" s="32">
        <f>E296*K296</f>
        <v>0</v>
      </c>
      <c r="N296" s="29">
        <f>E296*M296</f>
        <v>0</v>
      </c>
      <c r="P296" s="30" t="s">
        <v>90</v>
      </c>
      <c r="V296" s="33" t="s">
        <v>423</v>
      </c>
      <c r="X296" s="27" t="s">
        <v>674</v>
      </c>
      <c r="Y296" s="27" t="s">
        <v>672</v>
      </c>
      <c r="Z296" s="30" t="s">
        <v>432</v>
      </c>
      <c r="AJ296" s="4" t="s">
        <v>426</v>
      </c>
      <c r="AK296" s="4" t="s">
        <v>94</v>
      </c>
    </row>
    <row r="297" spans="4:23" ht="12.75">
      <c r="D297" s="67" t="s">
        <v>675</v>
      </c>
      <c r="E297" s="68">
        <f>J297</f>
        <v>0</v>
      </c>
      <c r="H297" s="68">
        <f>SUM(H292:H296)</f>
        <v>0</v>
      </c>
      <c r="I297" s="68">
        <f>SUM(I292:I296)</f>
        <v>0</v>
      </c>
      <c r="J297" s="68">
        <f>SUM(J292:J296)</f>
        <v>0</v>
      </c>
      <c r="L297" s="69">
        <f>SUM(L292:L296)</f>
        <v>0.6904575</v>
      </c>
      <c r="N297" s="70">
        <f>SUM(N292:N296)</f>
        <v>0</v>
      </c>
      <c r="W297" s="34">
        <f>SUM(W292:W296)</f>
        <v>0</v>
      </c>
    </row>
    <row r="299" ht="12.75">
      <c r="B299" s="27" t="s">
        <v>676</v>
      </c>
    </row>
    <row r="300" spans="1:37" ht="21">
      <c r="A300" s="25">
        <v>154</v>
      </c>
      <c r="B300" s="26" t="s">
        <v>677</v>
      </c>
      <c r="C300" s="27" t="s">
        <v>678</v>
      </c>
      <c r="D300" s="28" t="s">
        <v>679</v>
      </c>
      <c r="E300" s="29">
        <v>102.59</v>
      </c>
      <c r="F300" s="30" t="s">
        <v>161</v>
      </c>
      <c r="H300" s="31">
        <f>ROUND(E300*G300,2)</f>
        <v>0</v>
      </c>
      <c r="J300" s="31">
        <f>ROUND(E300*G300,2)</f>
        <v>0</v>
      </c>
      <c r="L300" s="32">
        <f>E300*K300</f>
        <v>0</v>
      </c>
      <c r="M300" s="29">
        <v>0.001</v>
      </c>
      <c r="N300" s="29">
        <f>E300*M300</f>
        <v>0.10259</v>
      </c>
      <c r="P300" s="30" t="s">
        <v>90</v>
      </c>
      <c r="V300" s="33" t="s">
        <v>423</v>
      </c>
      <c r="X300" s="27" t="s">
        <v>680</v>
      </c>
      <c r="Y300" s="27" t="s">
        <v>678</v>
      </c>
      <c r="Z300" s="30" t="s">
        <v>681</v>
      </c>
      <c r="AJ300" s="4" t="s">
        <v>426</v>
      </c>
      <c r="AK300" s="4" t="s">
        <v>94</v>
      </c>
    </row>
    <row r="301" spans="4:24" ht="21">
      <c r="D301" s="71" t="s">
        <v>682</v>
      </c>
      <c r="E301" s="72"/>
      <c r="F301" s="73"/>
      <c r="G301" s="74"/>
      <c r="H301" s="74"/>
      <c r="I301" s="74"/>
      <c r="J301" s="74"/>
      <c r="K301" s="75"/>
      <c r="L301" s="75"/>
      <c r="M301" s="72"/>
      <c r="N301" s="72"/>
      <c r="O301" s="73"/>
      <c r="P301" s="73"/>
      <c r="Q301" s="72"/>
      <c r="R301" s="72"/>
      <c r="S301" s="72"/>
      <c r="T301" s="76"/>
      <c r="U301" s="76"/>
      <c r="V301" s="76" t="s">
        <v>0</v>
      </c>
      <c r="W301" s="77"/>
      <c r="X301" s="73"/>
    </row>
    <row r="302" spans="4:23" ht="12.75">
      <c r="D302" s="67" t="s">
        <v>683</v>
      </c>
      <c r="E302" s="68">
        <f>J302</f>
        <v>0</v>
      </c>
      <c r="H302" s="68">
        <f>SUM(H299:H301)</f>
        <v>0</v>
      </c>
      <c r="I302" s="68">
        <f>SUM(I299:I301)</f>
        <v>0</v>
      </c>
      <c r="J302" s="68">
        <f>SUM(J299:J301)</f>
        <v>0</v>
      </c>
      <c r="L302" s="69">
        <f>SUM(L299:L301)</f>
        <v>0</v>
      </c>
      <c r="N302" s="70">
        <f>SUM(N299:N301)</f>
        <v>0.10259</v>
      </c>
      <c r="W302" s="34">
        <f>SUM(W299:W301)</f>
        <v>0</v>
      </c>
    </row>
    <row r="304" ht="12.75">
      <c r="B304" s="27" t="s">
        <v>684</v>
      </c>
    </row>
    <row r="305" spans="1:37" ht="21">
      <c r="A305" s="25">
        <v>155</v>
      </c>
      <c r="B305" s="26" t="s">
        <v>664</v>
      </c>
      <c r="C305" s="27" t="s">
        <v>685</v>
      </c>
      <c r="D305" s="28" t="s">
        <v>686</v>
      </c>
      <c r="E305" s="29">
        <v>67.47</v>
      </c>
      <c r="F305" s="30" t="s">
        <v>161</v>
      </c>
      <c r="H305" s="31">
        <f>ROUND(E305*G305,2)</f>
        <v>0</v>
      </c>
      <c r="J305" s="31">
        <f>ROUND(E305*G305,2)</f>
        <v>0</v>
      </c>
      <c r="K305" s="32">
        <v>0.0005</v>
      </c>
      <c r="L305" s="32">
        <f>E305*K305</f>
        <v>0.033735</v>
      </c>
      <c r="N305" s="29">
        <f>E305*M305</f>
        <v>0</v>
      </c>
      <c r="P305" s="30" t="s">
        <v>90</v>
      </c>
      <c r="V305" s="33" t="s">
        <v>423</v>
      </c>
      <c r="X305" s="27" t="s">
        <v>687</v>
      </c>
      <c r="Y305" s="27" t="s">
        <v>685</v>
      </c>
      <c r="Z305" s="30" t="s">
        <v>211</v>
      </c>
      <c r="AJ305" s="4" t="s">
        <v>426</v>
      </c>
      <c r="AK305" s="4" t="s">
        <v>94</v>
      </c>
    </row>
    <row r="306" spans="4:24" ht="12.75">
      <c r="D306" s="71" t="s">
        <v>688</v>
      </c>
      <c r="E306" s="72"/>
      <c r="F306" s="73"/>
      <c r="G306" s="74"/>
      <c r="H306" s="74"/>
      <c r="I306" s="74"/>
      <c r="J306" s="74"/>
      <c r="K306" s="75"/>
      <c r="L306" s="75"/>
      <c r="M306" s="72"/>
      <c r="N306" s="72"/>
      <c r="O306" s="73"/>
      <c r="P306" s="73"/>
      <c r="Q306" s="72"/>
      <c r="R306" s="72"/>
      <c r="S306" s="72"/>
      <c r="T306" s="76"/>
      <c r="U306" s="76"/>
      <c r="V306" s="76" t="s">
        <v>0</v>
      </c>
      <c r="W306" s="77"/>
      <c r="X306" s="73"/>
    </row>
    <row r="307" spans="4:24" ht="12.75">
      <c r="D307" s="71" t="s">
        <v>689</v>
      </c>
      <c r="E307" s="72"/>
      <c r="F307" s="73"/>
      <c r="G307" s="74"/>
      <c r="H307" s="74"/>
      <c r="I307" s="74"/>
      <c r="J307" s="74"/>
      <c r="K307" s="75"/>
      <c r="L307" s="75"/>
      <c r="M307" s="72"/>
      <c r="N307" s="72"/>
      <c r="O307" s="73"/>
      <c r="P307" s="73"/>
      <c r="Q307" s="72"/>
      <c r="R307" s="72"/>
      <c r="S307" s="72"/>
      <c r="T307" s="76"/>
      <c r="U307" s="76"/>
      <c r="V307" s="76" t="s">
        <v>0</v>
      </c>
      <c r="W307" s="77"/>
      <c r="X307" s="73"/>
    </row>
    <row r="308" spans="4:24" ht="12.75">
      <c r="D308" s="71" t="s">
        <v>690</v>
      </c>
      <c r="E308" s="72"/>
      <c r="F308" s="73"/>
      <c r="G308" s="74"/>
      <c r="H308" s="74"/>
      <c r="I308" s="74"/>
      <c r="J308" s="74"/>
      <c r="K308" s="75"/>
      <c r="L308" s="75"/>
      <c r="M308" s="72"/>
      <c r="N308" s="72"/>
      <c r="O308" s="73"/>
      <c r="P308" s="73"/>
      <c r="Q308" s="72"/>
      <c r="R308" s="72"/>
      <c r="S308" s="72"/>
      <c r="T308" s="76"/>
      <c r="U308" s="76"/>
      <c r="V308" s="76" t="s">
        <v>0</v>
      </c>
      <c r="W308" s="77"/>
      <c r="X308" s="73"/>
    </row>
    <row r="309" spans="4:24" ht="12.75">
      <c r="D309" s="71" t="s">
        <v>691</v>
      </c>
      <c r="E309" s="72"/>
      <c r="F309" s="73"/>
      <c r="G309" s="74"/>
      <c r="H309" s="74"/>
      <c r="I309" s="74"/>
      <c r="J309" s="74"/>
      <c r="K309" s="75"/>
      <c r="L309" s="75"/>
      <c r="M309" s="72"/>
      <c r="N309" s="72"/>
      <c r="O309" s="73"/>
      <c r="P309" s="73"/>
      <c r="Q309" s="72"/>
      <c r="R309" s="72"/>
      <c r="S309" s="72"/>
      <c r="T309" s="76"/>
      <c r="U309" s="76"/>
      <c r="V309" s="76" t="s">
        <v>0</v>
      </c>
      <c r="W309" s="77"/>
      <c r="X309" s="73"/>
    </row>
    <row r="310" spans="4:24" ht="21">
      <c r="D310" s="71" t="s">
        <v>692</v>
      </c>
      <c r="E310" s="72"/>
      <c r="F310" s="73"/>
      <c r="G310" s="74"/>
      <c r="H310" s="74"/>
      <c r="I310" s="74"/>
      <c r="J310" s="74"/>
      <c r="K310" s="75"/>
      <c r="L310" s="75"/>
      <c r="M310" s="72"/>
      <c r="N310" s="72"/>
      <c r="O310" s="73"/>
      <c r="P310" s="73"/>
      <c r="Q310" s="72"/>
      <c r="R310" s="72"/>
      <c r="S310" s="72"/>
      <c r="T310" s="76"/>
      <c r="U310" s="76"/>
      <c r="V310" s="76" t="s">
        <v>0</v>
      </c>
      <c r="W310" s="77"/>
      <c r="X310" s="73"/>
    </row>
    <row r="311" spans="1:37" ht="12.75">
      <c r="A311" s="25">
        <v>155</v>
      </c>
      <c r="B311" s="26" t="s">
        <v>115</v>
      </c>
      <c r="C311" s="27" t="s">
        <v>693</v>
      </c>
      <c r="D311" s="28" t="s">
        <v>694</v>
      </c>
      <c r="E311" s="29">
        <v>70.844</v>
      </c>
      <c r="F311" s="30" t="s">
        <v>161</v>
      </c>
      <c r="I311" s="31">
        <f>ROUND(E311*G311,2)</f>
        <v>0</v>
      </c>
      <c r="J311" s="31">
        <f>ROUND(E311*G311,2)</f>
        <v>0</v>
      </c>
      <c r="K311" s="32">
        <v>0.0167</v>
      </c>
      <c r="L311" s="32">
        <f>E311*K311</f>
        <v>1.1830948</v>
      </c>
      <c r="N311" s="29">
        <f>E311*M311</f>
        <v>0</v>
      </c>
      <c r="P311" s="30" t="s">
        <v>90</v>
      </c>
      <c r="V311" s="33" t="s">
        <v>69</v>
      </c>
      <c r="X311" s="27" t="s">
        <v>693</v>
      </c>
      <c r="Y311" s="27" t="s">
        <v>693</v>
      </c>
      <c r="Z311" s="30" t="s">
        <v>671</v>
      </c>
      <c r="AA311" s="27" t="s">
        <v>90</v>
      </c>
      <c r="AJ311" s="4" t="s">
        <v>446</v>
      </c>
      <c r="AK311" s="4" t="s">
        <v>94</v>
      </c>
    </row>
    <row r="312" spans="1:37" ht="12.75">
      <c r="A312" s="25">
        <v>156</v>
      </c>
      <c r="B312" s="26" t="s">
        <v>664</v>
      </c>
      <c r="C312" s="27" t="s">
        <v>695</v>
      </c>
      <c r="D312" s="28" t="s">
        <v>696</v>
      </c>
      <c r="E312" s="29">
        <v>9.7</v>
      </c>
      <c r="F312" s="30" t="s">
        <v>196</v>
      </c>
      <c r="H312" s="31">
        <f>ROUND(E312*G312,2)</f>
        <v>0</v>
      </c>
      <c r="J312" s="31">
        <f>ROUND(E312*G312,2)</f>
        <v>0</v>
      </c>
      <c r="K312" s="32">
        <v>0.00031</v>
      </c>
      <c r="L312" s="32">
        <f>E312*K312</f>
        <v>0.0030069999999999997</v>
      </c>
      <c r="N312" s="29">
        <f>E312*M312</f>
        <v>0</v>
      </c>
      <c r="P312" s="30" t="s">
        <v>90</v>
      </c>
      <c r="V312" s="33" t="s">
        <v>423</v>
      </c>
      <c r="X312" s="27" t="s">
        <v>697</v>
      </c>
      <c r="Y312" s="27" t="s">
        <v>695</v>
      </c>
      <c r="Z312" s="30" t="s">
        <v>432</v>
      </c>
      <c r="AJ312" s="4" t="s">
        <v>426</v>
      </c>
      <c r="AK312" s="4" t="s">
        <v>94</v>
      </c>
    </row>
    <row r="313" spans="4:24" ht="12.75">
      <c r="D313" s="71" t="s">
        <v>698</v>
      </c>
      <c r="E313" s="72"/>
      <c r="F313" s="73"/>
      <c r="G313" s="74"/>
      <c r="H313" s="74"/>
      <c r="I313" s="74"/>
      <c r="J313" s="74"/>
      <c r="K313" s="75"/>
      <c r="L313" s="75"/>
      <c r="M313" s="72"/>
      <c r="N313" s="72"/>
      <c r="O313" s="73"/>
      <c r="P313" s="73"/>
      <c r="Q313" s="72"/>
      <c r="R313" s="72"/>
      <c r="S313" s="72"/>
      <c r="T313" s="76"/>
      <c r="U313" s="76"/>
      <c r="V313" s="76" t="s">
        <v>0</v>
      </c>
      <c r="W313" s="77"/>
      <c r="X313" s="73"/>
    </row>
    <row r="314" spans="1:37" ht="12.75">
      <c r="A314" s="25">
        <v>157</v>
      </c>
      <c r="B314" s="26" t="s">
        <v>664</v>
      </c>
      <c r="C314" s="27" t="s">
        <v>699</v>
      </c>
      <c r="D314" s="28" t="s">
        <v>700</v>
      </c>
      <c r="E314" s="29">
        <v>20.399</v>
      </c>
      <c r="F314" s="30" t="s">
        <v>56</v>
      </c>
      <c r="H314" s="31">
        <f>ROUND(E314*G314,2)</f>
        <v>0</v>
      </c>
      <c r="J314" s="31">
        <f>ROUND(E314*G314,2)</f>
        <v>0</v>
      </c>
      <c r="L314" s="32">
        <f>E314*K314</f>
        <v>0</v>
      </c>
      <c r="N314" s="29">
        <f>E314*M314</f>
        <v>0</v>
      </c>
      <c r="P314" s="30" t="s">
        <v>90</v>
      </c>
      <c r="V314" s="33" t="s">
        <v>423</v>
      </c>
      <c r="X314" s="27" t="s">
        <v>701</v>
      </c>
      <c r="Y314" s="27" t="s">
        <v>699</v>
      </c>
      <c r="Z314" s="30" t="s">
        <v>432</v>
      </c>
      <c r="AJ314" s="4" t="s">
        <v>426</v>
      </c>
      <c r="AK314" s="4" t="s">
        <v>94</v>
      </c>
    </row>
    <row r="315" spans="4:23" ht="12.75">
      <c r="D315" s="67" t="s">
        <v>702</v>
      </c>
      <c r="E315" s="68">
        <f>J315</f>
        <v>0</v>
      </c>
      <c r="H315" s="68">
        <f>SUM(H304:H314)</f>
        <v>0</v>
      </c>
      <c r="I315" s="68">
        <f>SUM(I304:I314)</f>
        <v>0</v>
      </c>
      <c r="J315" s="68">
        <f>SUM(J304:J314)</f>
        <v>0</v>
      </c>
      <c r="L315" s="69">
        <f>SUM(L304:L314)</f>
        <v>1.2198368</v>
      </c>
      <c r="N315" s="70">
        <f>SUM(N304:N314)</f>
        <v>0</v>
      </c>
      <c r="W315" s="34">
        <f>SUM(W304:W314)</f>
        <v>0</v>
      </c>
    </row>
    <row r="317" spans="4:23" ht="12.75">
      <c r="D317" s="67" t="s">
        <v>703</v>
      </c>
      <c r="E317" s="68">
        <f>J317</f>
        <v>0</v>
      </c>
      <c r="H317" s="68">
        <f>+H200+H207+H216+H227+H248+H256+H264+H290+H297+H302+H315</f>
        <v>0</v>
      </c>
      <c r="I317" s="68">
        <f>+I200+I207+I216+I227+I248+I256+I264+I290+I297+I302+I315</f>
        <v>0</v>
      </c>
      <c r="J317" s="68">
        <f>+J200+J207+J216+J227+J248+J256+J264+J290+J297+J302+J315</f>
        <v>0</v>
      </c>
      <c r="L317" s="69">
        <f>+L200+L207+L216+L227+L248+L256+L264+L290+L297+L302+L315</f>
        <v>2.3427322999999998</v>
      </c>
      <c r="N317" s="70">
        <f>+N200+N207+N216+N227+N248+N256+N264+N290+N297+N302+N315</f>
        <v>0.31848</v>
      </c>
      <c r="W317" s="34">
        <f>+W200+W207+W216+W227+W248+W256+W264+W290+W297+W302+W315</f>
        <v>0</v>
      </c>
    </row>
    <row r="319" spans="4:23" ht="12.75">
      <c r="D319" s="78" t="s">
        <v>704</v>
      </c>
      <c r="E319" s="68">
        <f>J319</f>
        <v>0</v>
      </c>
      <c r="H319" s="68">
        <f>+H191+H317</f>
        <v>0</v>
      </c>
      <c r="I319" s="68">
        <f>+I191+I317</f>
        <v>0</v>
      </c>
      <c r="J319" s="68">
        <f>+J191+J317</f>
        <v>0</v>
      </c>
      <c r="L319" s="69">
        <f>+L191+L317</f>
        <v>58.37247026</v>
      </c>
      <c r="N319" s="70">
        <f>+N191+N317</f>
        <v>26.790961000000003</v>
      </c>
      <c r="W319" s="34">
        <f>+W191+W317</f>
        <v>0</v>
      </c>
    </row>
  </sheetData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showGridLines="0" workbookViewId="0" topLeftCell="A1"/>
  </sheetViews>
  <sheetFormatPr defaultColWidth="9.140625" defaultRowHeight="12.75"/>
  <cols>
    <col min="1" max="1" width="15.7109375" style="12" customWidth="1"/>
    <col min="2" max="3" width="45.7109375" style="12" customWidth="1"/>
    <col min="4" max="4" width="11.28125" style="13" customWidth="1"/>
    <col min="5" max="16384" width="9.140625" style="4" customWidth="1"/>
  </cols>
  <sheetData>
    <row r="1" spans="1:4" ht="12.75">
      <c r="A1" s="14" t="s">
        <v>71</v>
      </c>
      <c r="B1" s="15"/>
      <c r="C1" s="15"/>
      <c r="D1" s="16" t="s">
        <v>2</v>
      </c>
    </row>
    <row r="2" spans="1:4" ht="12.75">
      <c r="A2" s="14" t="s">
        <v>73</v>
      </c>
      <c r="B2" s="15"/>
      <c r="C2" s="15"/>
      <c r="D2" s="16" t="s">
        <v>74</v>
      </c>
    </row>
    <row r="3" spans="1:4" ht="12.75">
      <c r="A3" s="14" t="s">
        <v>13</v>
      </c>
      <c r="B3" s="15"/>
      <c r="C3" s="15"/>
      <c r="D3" s="16" t="s">
        <v>75</v>
      </c>
    </row>
    <row r="4" spans="1:4" ht="12.75">
      <c r="A4" s="15"/>
      <c r="B4" s="15"/>
      <c r="C4" s="15"/>
      <c r="D4" s="15"/>
    </row>
    <row r="5" spans="1:4" ht="12.75">
      <c r="A5" s="14" t="s">
        <v>76</v>
      </c>
      <c r="B5" s="15"/>
      <c r="C5" s="15"/>
      <c r="D5" s="15"/>
    </row>
    <row r="6" spans="1:4" ht="12.75">
      <c r="A6" s="14" t="s">
        <v>77</v>
      </c>
      <c r="B6" s="15"/>
      <c r="C6" s="15"/>
      <c r="D6" s="15"/>
    </row>
    <row r="7" spans="1:4" ht="12.75">
      <c r="A7" s="14" t="s">
        <v>78</v>
      </c>
      <c r="B7" s="15"/>
      <c r="C7" s="15"/>
      <c r="D7" s="15"/>
    </row>
    <row r="8" spans="1:4" ht="12.75">
      <c r="A8" s="4" t="s">
        <v>79</v>
      </c>
      <c r="B8" s="17"/>
      <c r="C8" s="18"/>
      <c r="D8" s="19"/>
    </row>
    <row r="9" spans="1:6" ht="12.75">
      <c r="A9" s="20" t="s">
        <v>65</v>
      </c>
      <c r="B9" s="20" t="s">
        <v>66</v>
      </c>
      <c r="C9" s="20" t="s">
        <v>67</v>
      </c>
      <c r="D9" s="21" t="s">
        <v>68</v>
      </c>
      <c r="F9" s="4" t="s">
        <v>705</v>
      </c>
    </row>
    <row r="10" spans="1:4" ht="12.75">
      <c r="A10" s="22"/>
      <c r="B10" s="22"/>
      <c r="C10" s="23"/>
      <c r="D10" s="24"/>
    </row>
  </sheetData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Rezník Branislav</cp:lastModifiedBy>
  <cp:lastPrinted>2020-06-29T11:24:31Z</cp:lastPrinted>
  <dcterms:created xsi:type="dcterms:W3CDTF">1999-04-06T07:39:00Z</dcterms:created>
  <dcterms:modified xsi:type="dcterms:W3CDTF">2020-06-30T08:36:36Z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